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filterPrivacy="1"/>
  <xr:revisionPtr revIDLastSave="0" documentId="13_ncr:1_{7105F024-86C6-4530-A396-361E898381DF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</sheets>
  <definedNames>
    <definedName name="_Hlk8200206" localSheetId="0">'Table S1'!$M$6</definedName>
    <definedName name="OLE_LINK20" localSheetId="0">'Table S1'!$Q$6</definedName>
    <definedName name="OLE_LINK78" localSheetId="1">'Table S2'!$A$69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64" i="3" l="1"/>
  <c r="C65" i="3"/>
  <c r="C66" i="3"/>
  <c r="C67" i="3"/>
  <c r="C63" i="3"/>
  <c r="B64" i="3"/>
  <c r="B65" i="3"/>
  <c r="B66" i="3"/>
  <c r="B67" i="3"/>
  <c r="B63" i="3"/>
  <c r="B59" i="3"/>
  <c r="C59" i="3"/>
  <c r="D59" i="3"/>
  <c r="E59" i="3"/>
  <c r="B60" i="3"/>
  <c r="C60" i="3"/>
  <c r="D60" i="3"/>
  <c r="E60" i="3"/>
  <c r="B61" i="3"/>
  <c r="C61" i="3"/>
  <c r="D61" i="3"/>
  <c r="E61" i="3"/>
  <c r="B62" i="3"/>
  <c r="C62" i="3"/>
  <c r="D62" i="3"/>
  <c r="E62" i="3"/>
  <c r="B58" i="3"/>
  <c r="C58" i="3"/>
  <c r="D58" i="3"/>
  <c r="F59" i="3"/>
  <c r="F60" i="3"/>
  <c r="F61" i="3"/>
  <c r="F62" i="3"/>
  <c r="F58" i="3"/>
  <c r="E58" i="3"/>
  <c r="C53" i="3"/>
  <c r="C54" i="3"/>
  <c r="C55" i="3"/>
  <c r="C56" i="3"/>
  <c r="B53" i="3"/>
  <c r="B54" i="3"/>
  <c r="B55" i="3"/>
  <c r="B56" i="3"/>
  <c r="B52" i="3"/>
  <c r="C52" i="3"/>
  <c r="C42" i="3"/>
  <c r="C43" i="3"/>
  <c r="C44" i="3"/>
  <c r="C45" i="3"/>
  <c r="C41" i="3"/>
  <c r="B42" i="3"/>
  <c r="B43" i="3"/>
  <c r="B44" i="3"/>
  <c r="B45" i="3"/>
  <c r="B41" i="3"/>
  <c r="C31" i="3"/>
  <c r="C32" i="3"/>
  <c r="C33" i="3"/>
  <c r="C34" i="3"/>
  <c r="C30" i="3"/>
  <c r="B31" i="3"/>
  <c r="B32" i="3"/>
  <c r="B33" i="3"/>
  <c r="B34" i="3"/>
  <c r="B30" i="3"/>
  <c r="C19" i="3"/>
  <c r="C20" i="3"/>
  <c r="C21" i="3"/>
  <c r="C22" i="3"/>
  <c r="C23" i="3"/>
  <c r="B20" i="3"/>
  <c r="B21" i="3"/>
  <c r="B22" i="3"/>
  <c r="B23" i="3"/>
  <c r="B19" i="3"/>
  <c r="C9" i="3"/>
  <c r="C10" i="3"/>
  <c r="C11" i="3"/>
  <c r="C12" i="3"/>
  <c r="C8" i="3"/>
  <c r="B9" i="3"/>
  <c r="B10" i="3"/>
  <c r="B11" i="3"/>
  <c r="B12" i="3"/>
  <c r="B8" i="3"/>
  <c r="J97" i="2"/>
  <c r="J98" i="2"/>
  <c r="J99" i="2"/>
  <c r="J100" i="2"/>
  <c r="J96" i="2"/>
  <c r="G95" i="2"/>
  <c r="G94" i="2"/>
  <c r="G89" i="2"/>
  <c r="I98" i="2"/>
  <c r="G85" i="2"/>
  <c r="G84" i="2"/>
  <c r="G80" i="2"/>
  <c r="G79" i="2"/>
  <c r="I97" i="2"/>
  <c r="I99" i="2"/>
  <c r="I100" i="2"/>
  <c r="I96" i="2"/>
  <c r="H75" i="2"/>
  <c r="G73" i="2"/>
  <c r="E75" i="2"/>
  <c r="G75" i="2" s="1"/>
  <c r="E72" i="2"/>
  <c r="H72" i="2" s="1"/>
  <c r="E73" i="2"/>
  <c r="H73" i="2" s="1"/>
  <c r="E74" i="2"/>
  <c r="G74" i="2" s="1"/>
  <c r="E76" i="2"/>
  <c r="E77" i="2"/>
  <c r="E78" i="2"/>
  <c r="E79" i="2"/>
  <c r="H79" i="2" s="1"/>
  <c r="E80" i="2"/>
  <c r="H80" i="2" s="1"/>
  <c r="E81" i="2"/>
  <c r="E82" i="2"/>
  <c r="E83" i="2"/>
  <c r="E84" i="2"/>
  <c r="H84" i="2" s="1"/>
  <c r="E85" i="2"/>
  <c r="H85" i="2" s="1"/>
  <c r="E86" i="2"/>
  <c r="E87" i="2"/>
  <c r="E88" i="2"/>
  <c r="E89" i="2"/>
  <c r="H89" i="2" s="1"/>
  <c r="E90" i="2"/>
  <c r="H90" i="2" s="1"/>
  <c r="E91" i="2"/>
  <c r="E92" i="2"/>
  <c r="E93" i="2"/>
  <c r="E94" i="2"/>
  <c r="H94" i="2" s="1"/>
  <c r="E95" i="2"/>
  <c r="H95" i="2" s="1"/>
  <c r="E71" i="2"/>
  <c r="W40" i="2"/>
  <c r="W41" i="2"/>
  <c r="W42" i="2"/>
  <c r="W43" i="2"/>
  <c r="W39" i="2"/>
  <c r="V40" i="2"/>
  <c r="V41" i="2"/>
  <c r="V42" i="2"/>
  <c r="V43" i="2"/>
  <c r="V39" i="2"/>
  <c r="Q40" i="2"/>
  <c r="Q41" i="2"/>
  <c r="Q42" i="2"/>
  <c r="Q43" i="2"/>
  <c r="Q39" i="2"/>
  <c r="R40" i="2"/>
  <c r="R41" i="2"/>
  <c r="R42" i="2"/>
  <c r="R43" i="2"/>
  <c r="R39" i="2"/>
  <c r="M40" i="2"/>
  <c r="M41" i="2"/>
  <c r="M42" i="2"/>
  <c r="M43" i="2"/>
  <c r="M39" i="2"/>
  <c r="L40" i="2"/>
  <c r="L41" i="2"/>
  <c r="L42" i="2"/>
  <c r="L43" i="2"/>
  <c r="L39" i="2"/>
  <c r="H40" i="2"/>
  <c r="H41" i="2"/>
  <c r="H42" i="2"/>
  <c r="H43" i="2"/>
  <c r="H39" i="2"/>
  <c r="G40" i="2"/>
  <c r="G41" i="2"/>
  <c r="G42" i="2"/>
  <c r="G43" i="2"/>
  <c r="G39" i="2"/>
  <c r="AD15" i="2"/>
  <c r="AD16" i="2"/>
  <c r="AD17" i="2"/>
  <c r="AD18" i="2"/>
  <c r="AD14" i="2"/>
  <c r="AD10" i="2"/>
  <c r="AD11" i="2"/>
  <c r="AD12" i="2"/>
  <c r="AD13" i="2"/>
  <c r="AD9" i="2"/>
  <c r="Z3" i="2"/>
  <c r="AA3" i="2"/>
  <c r="AB3" i="2"/>
  <c r="AC3" i="2"/>
  <c r="Z4" i="2"/>
  <c r="AA4" i="2"/>
  <c r="AB4" i="2"/>
  <c r="AC4" i="2"/>
  <c r="Z5" i="2"/>
  <c r="AA5" i="2"/>
  <c r="AB5" i="2"/>
  <c r="AC5" i="2"/>
  <c r="Z6" i="2"/>
  <c r="AA6" i="2"/>
  <c r="AB6" i="2"/>
  <c r="AC6" i="2"/>
  <c r="Z7" i="2"/>
  <c r="AA7" i="2"/>
  <c r="AB7" i="2"/>
  <c r="AC7" i="2"/>
  <c r="Y4" i="2"/>
  <c r="Y5" i="2"/>
  <c r="Y6" i="2"/>
  <c r="Y7" i="2"/>
  <c r="Y3" i="2"/>
  <c r="T15" i="2"/>
  <c r="T16" i="2"/>
  <c r="T17" i="2"/>
  <c r="T18" i="2"/>
  <c r="T14" i="2"/>
  <c r="T10" i="2"/>
  <c r="T11" i="2"/>
  <c r="T12" i="2"/>
  <c r="T13" i="2"/>
  <c r="T9" i="2"/>
  <c r="O15" i="2"/>
  <c r="O16" i="2"/>
  <c r="O17" i="2"/>
  <c r="O18" i="2"/>
  <c r="O14" i="2"/>
  <c r="O10" i="2"/>
  <c r="O11" i="2"/>
  <c r="O12" i="2"/>
  <c r="O13" i="2"/>
  <c r="O9" i="2"/>
  <c r="J9" i="2"/>
  <c r="J10" i="2"/>
  <c r="K10" i="2" s="1"/>
  <c r="J11" i="2"/>
  <c r="K11" i="2" s="1"/>
  <c r="J15" i="2"/>
  <c r="K15" i="2" s="1"/>
  <c r="J16" i="2"/>
  <c r="K16" i="2" s="1"/>
  <c r="J17" i="2"/>
  <c r="K17" i="2" s="1"/>
  <c r="J18" i="2"/>
  <c r="K18" i="2" s="1"/>
  <c r="J14" i="2"/>
  <c r="K14" i="2" s="1"/>
  <c r="J12" i="2"/>
  <c r="K12" i="2" s="1"/>
  <c r="J13" i="2"/>
  <c r="K13" i="2" s="1"/>
  <c r="G90" i="2" l="1"/>
  <c r="G72" i="2"/>
  <c r="H74" i="2"/>
  <c r="Y11" i="2"/>
  <c r="Y13" i="2"/>
  <c r="Y16" i="2"/>
  <c r="Y10" i="2"/>
  <c r="Y9" i="2"/>
  <c r="Y17" i="2"/>
  <c r="Y15" i="2"/>
  <c r="Y14" i="2"/>
  <c r="Y12" i="2"/>
  <c r="Y18" i="2"/>
  <c r="J44" i="1"/>
  <c r="K44" i="1" s="1"/>
  <c r="G44" i="1"/>
  <c r="H44" i="1" s="1"/>
  <c r="J42" i="1"/>
  <c r="K42" i="1" s="1"/>
  <c r="G42" i="1"/>
  <c r="H42" i="1" s="1"/>
  <c r="J40" i="1"/>
  <c r="K40" i="1" s="1"/>
  <c r="G40" i="1"/>
  <c r="H40" i="1" s="1"/>
  <c r="J41" i="1"/>
  <c r="K41" i="1" s="1"/>
  <c r="G41" i="1"/>
  <c r="H41" i="1" s="1"/>
  <c r="J57" i="1"/>
  <c r="K57" i="1" s="1"/>
  <c r="J59" i="1"/>
  <c r="K59" i="1" s="1"/>
  <c r="J58" i="1"/>
  <c r="K58" i="1" s="1"/>
  <c r="J62" i="1"/>
  <c r="K62" i="1" s="1"/>
  <c r="J61" i="1"/>
  <c r="K61" i="1" s="1"/>
  <c r="J60" i="1"/>
  <c r="K60" i="1" s="1"/>
  <c r="G58" i="1"/>
  <c r="H58" i="1" s="1"/>
  <c r="G62" i="1"/>
  <c r="H62" i="1" s="1"/>
  <c r="G61" i="1"/>
  <c r="H61" i="1" s="1"/>
  <c r="G60" i="1"/>
  <c r="H60" i="1" s="1"/>
  <c r="G57" i="1"/>
  <c r="H57" i="1" s="1"/>
  <c r="G59" i="1"/>
  <c r="H59" i="1" s="1"/>
  <c r="J51" i="1"/>
  <c r="K51" i="1" s="1"/>
  <c r="J52" i="1"/>
  <c r="K52" i="1" s="1"/>
  <c r="J53" i="1"/>
  <c r="K53" i="1" s="1"/>
  <c r="J54" i="1"/>
  <c r="K54" i="1" s="1"/>
  <c r="J55" i="1"/>
  <c r="K55" i="1" s="1"/>
  <c r="J56" i="1"/>
  <c r="K56" i="1" s="1"/>
  <c r="G51" i="1"/>
  <c r="H51" i="1" s="1"/>
  <c r="G52" i="1"/>
  <c r="H52" i="1" s="1"/>
  <c r="G53" i="1"/>
  <c r="H53" i="1" s="1"/>
  <c r="G54" i="1"/>
  <c r="H54" i="1" s="1"/>
  <c r="G55" i="1"/>
  <c r="H55" i="1" s="1"/>
  <c r="G56" i="1"/>
  <c r="H56" i="1" s="1"/>
  <c r="J45" i="1"/>
  <c r="K45" i="1" s="1"/>
  <c r="J46" i="1"/>
  <c r="K46" i="1" s="1"/>
  <c r="J47" i="1"/>
  <c r="K47" i="1" s="1"/>
  <c r="J48" i="1"/>
  <c r="K48" i="1" s="1"/>
  <c r="J49" i="1"/>
  <c r="K49" i="1" s="1"/>
  <c r="J50" i="1"/>
  <c r="K50" i="1" s="1"/>
  <c r="G45" i="1"/>
  <c r="H45" i="1" s="1"/>
  <c r="G46" i="1"/>
  <c r="H46" i="1" s="1"/>
  <c r="G47" i="1"/>
  <c r="H47" i="1" s="1"/>
  <c r="G48" i="1"/>
  <c r="H48" i="1" s="1"/>
  <c r="G49" i="1"/>
  <c r="H49" i="1" s="1"/>
  <c r="G50" i="1"/>
  <c r="H50" i="1" s="1"/>
  <c r="J21" i="1"/>
  <c r="K21" i="1" s="1"/>
  <c r="J22" i="1"/>
  <c r="K22" i="1" s="1"/>
  <c r="J23" i="1"/>
  <c r="K23" i="1" s="1"/>
  <c r="J24" i="1"/>
  <c r="K24" i="1" s="1"/>
  <c r="J25" i="1"/>
  <c r="K25" i="1" s="1"/>
  <c r="J26" i="1"/>
  <c r="K26" i="1" s="1"/>
  <c r="G23" i="1"/>
  <c r="H23" i="1" s="1"/>
  <c r="G24" i="1"/>
  <c r="H24" i="1" s="1"/>
  <c r="G25" i="1"/>
  <c r="H25" i="1" s="1"/>
  <c r="G26" i="1"/>
  <c r="H26" i="1" s="1"/>
  <c r="G21" i="1"/>
  <c r="H21" i="1" s="1"/>
  <c r="G22" i="1"/>
  <c r="H22" i="1" s="1"/>
  <c r="J43" i="1"/>
  <c r="K43" i="1" s="1"/>
  <c r="G43" i="1"/>
  <c r="H43" i="1" s="1"/>
  <c r="J39" i="1"/>
  <c r="G39" i="1"/>
  <c r="J20" i="1"/>
  <c r="K20" i="1" s="1"/>
  <c r="G20" i="1"/>
  <c r="H20" i="1" s="1"/>
  <c r="J19" i="1"/>
  <c r="K19" i="1" s="1"/>
  <c r="G19" i="1"/>
  <c r="H19" i="1" s="1"/>
  <c r="J18" i="1"/>
  <c r="K18" i="1" s="1"/>
  <c r="G18" i="1"/>
  <c r="H18" i="1" s="1"/>
  <c r="J17" i="1"/>
  <c r="K17" i="1" s="1"/>
  <c r="G17" i="1"/>
  <c r="H17" i="1" s="1"/>
  <c r="J16" i="1"/>
  <c r="K16" i="1" s="1"/>
  <c r="G16" i="1"/>
  <c r="H16" i="1" s="1"/>
  <c r="G83" i="1" l="1"/>
  <c r="H83" i="1" s="1"/>
  <c r="G86" i="1"/>
  <c r="H86" i="1" s="1"/>
  <c r="G80" i="1"/>
  <c r="H80" i="1" s="1"/>
  <c r="J29" i="1"/>
  <c r="K29" i="1" s="1"/>
  <c r="J30" i="1"/>
  <c r="K30" i="1" s="1"/>
  <c r="J31" i="1"/>
  <c r="K31" i="1" s="1"/>
  <c r="J32" i="1"/>
  <c r="K32" i="1" s="1"/>
  <c r="J33" i="1"/>
  <c r="K33" i="1" s="1"/>
  <c r="J34" i="1"/>
  <c r="K34" i="1" s="1"/>
  <c r="J35" i="1"/>
  <c r="K35" i="1" s="1"/>
  <c r="J36" i="1"/>
  <c r="K36" i="1" s="1"/>
  <c r="J37" i="1"/>
  <c r="K37" i="1" s="1"/>
  <c r="J38" i="1"/>
  <c r="K38" i="1" s="1"/>
  <c r="J63" i="1"/>
  <c r="K63" i="1" s="1"/>
  <c r="J64" i="1"/>
  <c r="K64" i="1" s="1"/>
  <c r="J65" i="1"/>
  <c r="K65" i="1" s="1"/>
  <c r="J66" i="1"/>
  <c r="K66" i="1" s="1"/>
  <c r="J67" i="1"/>
  <c r="K67" i="1" s="1"/>
  <c r="J68" i="1"/>
  <c r="K68" i="1" s="1"/>
  <c r="J69" i="1"/>
  <c r="K69" i="1" s="1"/>
  <c r="J70" i="1"/>
  <c r="K70" i="1" s="1"/>
  <c r="J71" i="1"/>
  <c r="K71" i="1" s="1"/>
  <c r="J72" i="1"/>
  <c r="K72" i="1" s="1"/>
  <c r="J73" i="1"/>
  <c r="K73" i="1" s="1"/>
  <c r="J74" i="1"/>
  <c r="K74" i="1" s="1"/>
  <c r="J75" i="1"/>
  <c r="K75" i="1" s="1"/>
  <c r="J76" i="1"/>
  <c r="K76" i="1" s="1"/>
  <c r="J77" i="1"/>
  <c r="K77" i="1" s="1"/>
  <c r="J78" i="1"/>
  <c r="K78" i="1" s="1"/>
  <c r="J79" i="1"/>
  <c r="K79" i="1" s="1"/>
  <c r="J81" i="1"/>
  <c r="K81" i="1" s="1"/>
  <c r="J86" i="1"/>
  <c r="K86" i="1" s="1"/>
  <c r="G29" i="1"/>
  <c r="H29" i="1" s="1"/>
  <c r="G30" i="1"/>
  <c r="H30" i="1" s="1"/>
  <c r="G31" i="1"/>
  <c r="H31" i="1" s="1"/>
  <c r="G32" i="1"/>
  <c r="H32" i="1" s="1"/>
  <c r="G33" i="1"/>
  <c r="H33" i="1" s="1"/>
  <c r="G34" i="1"/>
  <c r="H34" i="1" s="1"/>
  <c r="G35" i="1"/>
  <c r="H35" i="1" s="1"/>
  <c r="G36" i="1"/>
  <c r="H36" i="1" s="1"/>
  <c r="G37" i="1"/>
  <c r="H37" i="1" s="1"/>
  <c r="G38" i="1"/>
  <c r="H38" i="1" s="1"/>
  <c r="G63" i="1"/>
  <c r="H63" i="1" s="1"/>
  <c r="G64" i="1"/>
  <c r="H64" i="1" s="1"/>
  <c r="G65" i="1"/>
  <c r="H65" i="1" s="1"/>
  <c r="G66" i="1"/>
  <c r="H66" i="1" s="1"/>
  <c r="G67" i="1"/>
  <c r="H67" i="1" s="1"/>
  <c r="G68" i="1"/>
  <c r="H68" i="1" s="1"/>
  <c r="G69" i="1"/>
  <c r="H69" i="1" s="1"/>
  <c r="G70" i="1"/>
  <c r="H70" i="1" s="1"/>
  <c r="G71" i="1"/>
  <c r="H71" i="1" s="1"/>
  <c r="G72" i="1"/>
  <c r="H72" i="1" s="1"/>
  <c r="G73" i="1"/>
  <c r="H73" i="1" s="1"/>
  <c r="G74" i="1"/>
  <c r="H74" i="1" s="1"/>
  <c r="G75" i="1"/>
  <c r="H75" i="1" s="1"/>
  <c r="G76" i="1"/>
  <c r="H76" i="1" s="1"/>
  <c r="G77" i="1"/>
  <c r="H77" i="1" s="1"/>
  <c r="G78" i="1"/>
  <c r="H78" i="1" s="1"/>
  <c r="G79" i="1"/>
  <c r="H79" i="1" s="1"/>
  <c r="G81" i="1"/>
  <c r="H81" i="1" s="1"/>
  <c r="J83" i="1" l="1"/>
  <c r="K83" i="1" s="1"/>
  <c r="J85" i="1"/>
  <c r="K85" i="1" s="1"/>
  <c r="J84" i="1"/>
  <c r="K84" i="1" s="1"/>
  <c r="G82" i="1"/>
  <c r="H82" i="1" s="1"/>
  <c r="G85" i="1"/>
  <c r="H85" i="1" s="1"/>
  <c r="G84" i="1"/>
  <c r="H84" i="1" s="1"/>
  <c r="J82" i="1"/>
  <c r="K82" i="1" s="1"/>
  <c r="J80" i="1"/>
  <c r="K80" i="1" s="1"/>
  <c r="J28" i="1"/>
  <c r="K28" i="1" s="1"/>
  <c r="G28" i="1"/>
  <c r="H28" i="1" s="1"/>
  <c r="J27" i="1"/>
  <c r="G27" i="1"/>
  <c r="H93" i="2" l="1"/>
  <c r="G93" i="2"/>
  <c r="H92" i="2"/>
  <c r="G92" i="2"/>
  <c r="H91" i="2"/>
  <c r="G91" i="2"/>
  <c r="H88" i="2"/>
  <c r="G88" i="2"/>
  <c r="H87" i="2"/>
  <c r="G87" i="2"/>
  <c r="H86" i="2"/>
  <c r="G86" i="2"/>
  <c r="H83" i="2"/>
  <c r="G83" i="2"/>
  <c r="H82" i="2"/>
  <c r="G82" i="2"/>
  <c r="H81" i="2"/>
  <c r="G81" i="2"/>
  <c r="H78" i="2"/>
  <c r="G78" i="2"/>
  <c r="H77" i="2"/>
  <c r="G77" i="2"/>
  <c r="H76" i="2"/>
  <c r="G76" i="2"/>
  <c r="H71" i="2"/>
  <c r="G71" i="2"/>
  <c r="AE18" i="2"/>
  <c r="Z18" i="2"/>
  <c r="U18" i="2"/>
  <c r="P18" i="2"/>
  <c r="AE17" i="2"/>
  <c r="Z17" i="2"/>
  <c r="U17" i="2"/>
  <c r="P17" i="2"/>
  <c r="AE16" i="2"/>
  <c r="Z16" i="2"/>
  <c r="U16" i="2"/>
  <c r="P16" i="2"/>
  <c r="AE15" i="2"/>
  <c r="Z15" i="2"/>
  <c r="U15" i="2"/>
  <c r="P15" i="2"/>
  <c r="AE14" i="2"/>
  <c r="Z14" i="2"/>
  <c r="U14" i="2"/>
  <c r="P14" i="2"/>
  <c r="AE13" i="2"/>
  <c r="Z13" i="2"/>
  <c r="U13" i="2"/>
  <c r="P13" i="2"/>
  <c r="AE12" i="2"/>
  <c r="Z12" i="2"/>
  <c r="U12" i="2"/>
  <c r="P12" i="2"/>
  <c r="AE11" i="2"/>
  <c r="Z11" i="2"/>
  <c r="U11" i="2"/>
  <c r="P11" i="2"/>
  <c r="AE10" i="2"/>
  <c r="Z10" i="2"/>
  <c r="U10" i="2"/>
  <c r="P10" i="2"/>
  <c r="AE9" i="2"/>
  <c r="Z9" i="2"/>
  <c r="U9" i="2"/>
  <c r="P9" i="2"/>
  <c r="K9" i="2"/>
</calcChain>
</file>

<file path=xl/sharedStrings.xml><?xml version="1.0" encoding="utf-8"?>
<sst xmlns="http://schemas.openxmlformats.org/spreadsheetml/2006/main" count="590" uniqueCount="202">
  <si>
    <t>UserDefVar</t>
  </si>
  <si>
    <t>GasEx</t>
  </si>
  <si>
    <t>Treat</t>
  </si>
  <si>
    <t>A</t>
  </si>
  <si>
    <t>E</t>
  </si>
  <si>
    <t>gsw</t>
  </si>
  <si>
    <t>Ci</t>
  </si>
  <si>
    <t>Pn</t>
    <phoneticPr fontId="2" type="noConversion"/>
  </si>
  <si>
    <t>Ci</t>
    <phoneticPr fontId="2" type="noConversion"/>
  </si>
  <si>
    <t>µmol m⁻² s⁻¹</t>
  </si>
  <si>
    <t>µmol mol⁻¹</t>
  </si>
  <si>
    <t>W</t>
  </si>
  <si>
    <t>B</t>
  </si>
  <si>
    <t>a</t>
  </si>
  <si>
    <t>c</t>
  </si>
  <si>
    <t>e</t>
  </si>
  <si>
    <t>b</t>
  </si>
  <si>
    <t>G</t>
  </si>
  <si>
    <t>d</t>
  </si>
  <si>
    <t>Y</t>
  </si>
  <si>
    <t>gs</t>
  </si>
  <si>
    <t>R</t>
  </si>
  <si>
    <t>WL470.0</t>
  </si>
  <si>
    <t>a</t>
    <phoneticPr fontId="4" type="noConversion"/>
  </si>
  <si>
    <t>b</t>
    <phoneticPr fontId="4" type="noConversion"/>
  </si>
  <si>
    <t>Carotenoid</t>
  </si>
  <si>
    <t>a+b</t>
    <phoneticPr fontId="4" type="noConversion"/>
  </si>
  <si>
    <t>a/b</t>
    <phoneticPr fontId="4" type="noConversion"/>
  </si>
  <si>
    <t>W</t>
    <phoneticPr fontId="4" type="noConversion"/>
  </si>
  <si>
    <t>B</t>
    <phoneticPr fontId="4" type="noConversion"/>
  </si>
  <si>
    <t>G</t>
    <phoneticPr fontId="4" type="noConversion"/>
  </si>
  <si>
    <t>Y</t>
    <phoneticPr fontId="4" type="noConversion"/>
  </si>
  <si>
    <t>R</t>
    <phoneticPr fontId="4" type="noConversion"/>
  </si>
  <si>
    <t>G</t>
    <phoneticPr fontId="4" type="noConversion"/>
  </si>
  <si>
    <t>W</t>
    <phoneticPr fontId="4" type="noConversion"/>
  </si>
  <si>
    <t>ab</t>
  </si>
  <si>
    <t>±</t>
    <phoneticPr fontId="4" type="noConversion"/>
  </si>
  <si>
    <t>light quality</t>
    <phoneticPr fontId="4" type="noConversion"/>
  </si>
  <si>
    <t>0.27±0.002a</t>
  </si>
  <si>
    <t>0.20±0.001a</t>
    <phoneticPr fontId="4" type="noConversion"/>
  </si>
  <si>
    <t>0.77±0.003b</t>
  </si>
  <si>
    <t>0.15±0.001d</t>
  </si>
  <si>
    <t>0.65±0.005d</t>
  </si>
  <si>
    <t>0.12±0.001e</t>
  </si>
  <si>
    <t>0.56±0.003e</t>
  </si>
  <si>
    <t>0.49±0.001c</t>
  </si>
  <si>
    <t>0.16±0.001c</t>
  </si>
  <si>
    <t>chlorophyll a+b</t>
    <phoneticPr fontId="4" type="noConversion"/>
  </si>
  <si>
    <t>chlorophyll a/b</t>
    <phoneticPr fontId="4" type="noConversion"/>
  </si>
  <si>
    <t>样本编号</t>
  </si>
  <si>
    <t>质量（g）</t>
  </si>
  <si>
    <t>A1</t>
  </si>
  <si>
    <t>A2</t>
  </si>
  <si>
    <t>∆A</t>
  </si>
  <si>
    <t>Cpr （mg/mL）</t>
  </si>
  <si>
    <t>Rubisco活力（nmol/min/g 鲜重）</t>
  </si>
  <si>
    <t>RuBPCase activity</t>
    <phoneticPr fontId="2" type="noConversion"/>
  </si>
  <si>
    <t>Rubisco活力（nmol/min /mg prot）</t>
    <phoneticPr fontId="4" type="noConversion"/>
  </si>
  <si>
    <t>W</t>
    <phoneticPr fontId="4" type="noConversion"/>
  </si>
  <si>
    <t>B</t>
    <phoneticPr fontId="4" type="noConversion"/>
  </si>
  <si>
    <t>G</t>
    <phoneticPr fontId="4" type="noConversion"/>
  </si>
  <si>
    <t>Y</t>
    <phoneticPr fontId="4" type="noConversion"/>
  </si>
  <si>
    <t>R</t>
    <phoneticPr fontId="4" type="noConversion"/>
  </si>
  <si>
    <t>W</t>
    <phoneticPr fontId="4" type="noConversion"/>
  </si>
  <si>
    <t>B</t>
    <phoneticPr fontId="4" type="noConversion"/>
  </si>
  <si>
    <t>R</t>
    <phoneticPr fontId="4" type="noConversion"/>
  </si>
  <si>
    <t>W</t>
    <phoneticPr fontId="5" type="noConversion"/>
  </si>
  <si>
    <t>B</t>
    <phoneticPr fontId="5" type="noConversion"/>
  </si>
  <si>
    <t>G</t>
    <phoneticPr fontId="5" type="noConversion"/>
  </si>
  <si>
    <t>Y</t>
    <phoneticPr fontId="5" type="noConversion"/>
  </si>
  <si>
    <t>R</t>
    <phoneticPr fontId="5" type="noConversion"/>
  </si>
  <si>
    <t>bc</t>
  </si>
  <si>
    <t>cd</t>
  </si>
  <si>
    <t>W</t>
    <phoneticPr fontId="5" type="noConversion"/>
  </si>
  <si>
    <t>W</t>
    <phoneticPr fontId="5" type="noConversion"/>
  </si>
  <si>
    <t>B</t>
    <phoneticPr fontId="5" type="noConversion"/>
  </si>
  <si>
    <t>G</t>
    <phoneticPr fontId="5" type="noConversion"/>
  </si>
  <si>
    <t>(ETR)=ΦPSII·PAR·0.5·0.84</t>
    <phoneticPr fontId="5" type="noConversion"/>
  </si>
  <si>
    <t>Fv/Fm</t>
    <phoneticPr fontId="2" type="noConversion"/>
  </si>
  <si>
    <t>Leaf number</t>
  </si>
  <si>
    <t>Cauloid diameter (mm)</t>
  </si>
  <si>
    <t>4.60±0.55a</t>
  </si>
  <si>
    <t>49.80±1.26a</t>
  </si>
  <si>
    <t>11.63±0.43a</t>
  </si>
  <si>
    <t>19.48±0.78a</t>
  </si>
  <si>
    <t>10.88±1.55a</t>
  </si>
  <si>
    <t>4.40±0.55ab</t>
  </si>
  <si>
    <t>47.44±1.24b</t>
  </si>
  <si>
    <t>9.66±0.28b</t>
  </si>
  <si>
    <t>14.34±0.64b</t>
  </si>
  <si>
    <t>9.04±0.22b</t>
  </si>
  <si>
    <t>4.20±0.45ab</t>
  </si>
  <si>
    <t>51.00±1.91a</t>
  </si>
  <si>
    <t>8.91±0.17c</t>
  </si>
  <si>
    <t>13.65±0.77b</t>
  </si>
  <si>
    <t>8.99±0.43b</t>
  </si>
  <si>
    <t>44.44±1.43c</t>
  </si>
  <si>
    <t>11.47±0.52c</t>
  </si>
  <si>
    <t>7.24±0.25c</t>
  </si>
  <si>
    <t>47.44±2.11b</t>
  </si>
  <si>
    <t>12.07±0.56c</t>
  </si>
  <si>
    <t>7.49±0.19c</t>
  </si>
  <si>
    <t>E</t>
    <phoneticPr fontId="2" type="noConversion"/>
  </si>
  <si>
    <t>gs</t>
    <phoneticPr fontId="2" type="noConversion"/>
  </si>
  <si>
    <t>W</t>
    <phoneticPr fontId="2" type="noConversion"/>
  </si>
  <si>
    <t>B</t>
    <phoneticPr fontId="2" type="noConversion"/>
  </si>
  <si>
    <t>G</t>
    <phoneticPr fontId="2" type="noConversion"/>
  </si>
  <si>
    <t>Y</t>
    <phoneticPr fontId="2" type="noConversion"/>
  </si>
  <si>
    <t>R</t>
    <phoneticPr fontId="2" type="noConversion"/>
  </si>
  <si>
    <t>Pn</t>
    <phoneticPr fontId="2" type="noConversion"/>
  </si>
  <si>
    <t xml:space="preserve"> </t>
    <phoneticPr fontId="2" type="noConversion"/>
  </si>
  <si>
    <t>Light quality</t>
  </si>
  <si>
    <t>Plant height (cm)</t>
  </si>
  <si>
    <t>Leaf FW (g/plant)</t>
  </si>
  <si>
    <t>Cauloid FW (g/plant)</t>
  </si>
  <si>
    <t>Root FW (g/plant)</t>
  </si>
  <si>
    <t>Upper ground dry matter %</t>
  </si>
  <si>
    <t>9.82±0.17b</t>
  </si>
  <si>
    <t>1.83±0.10b</t>
  </si>
  <si>
    <t>1.85±0.07b</t>
  </si>
  <si>
    <t>9.37±0.10c</t>
  </si>
  <si>
    <t>8.97±0.24d</t>
  </si>
  <si>
    <t>9.01±0.12d</t>
  </si>
  <si>
    <t>W</t>
    <phoneticPr fontId="1" type="noConversion"/>
  </si>
  <si>
    <t>±</t>
  </si>
  <si>
    <t>b</t>
    <phoneticPr fontId="1" type="noConversion"/>
  </si>
  <si>
    <t>B</t>
    <phoneticPr fontId="1" type="noConversion"/>
  </si>
  <si>
    <t>a</t>
    <phoneticPr fontId="1" type="noConversion"/>
  </si>
  <si>
    <t>G</t>
    <phoneticPr fontId="1" type="noConversion"/>
  </si>
  <si>
    <t>Y</t>
    <phoneticPr fontId="1" type="noConversion"/>
  </si>
  <si>
    <t>c</t>
    <phoneticPr fontId="1" type="noConversion"/>
  </si>
  <si>
    <t>R</t>
    <phoneticPr fontId="1" type="noConversion"/>
  </si>
  <si>
    <t>W</t>
    <phoneticPr fontId="7" type="noConversion"/>
  </si>
  <si>
    <t>B</t>
    <phoneticPr fontId="7" type="noConversion"/>
  </si>
  <si>
    <t>G</t>
    <phoneticPr fontId="7" type="noConversion"/>
  </si>
  <si>
    <t>Y</t>
    <phoneticPr fontId="7" type="noConversion"/>
  </si>
  <si>
    <t>R</t>
    <phoneticPr fontId="7" type="noConversion"/>
  </si>
  <si>
    <t>d</t>
    <phoneticPr fontId="1" type="noConversion"/>
  </si>
  <si>
    <t>Root DW (g/plant)</t>
  </si>
  <si>
    <t>Upper ground DW (g/plant)</t>
  </si>
  <si>
    <t xml:space="preserve">Whole plant DW </t>
  </si>
  <si>
    <t>Strong seedling index</t>
  </si>
  <si>
    <t>AVERAGE</t>
  </si>
  <si>
    <t>STDEV</t>
  </si>
  <si>
    <r>
      <t>Leaf area (cm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</si>
  <si>
    <t>P ≤ 0.05</t>
  </si>
  <si>
    <t>8.04±0.09d</t>
  </si>
  <si>
    <t>1.66±0.05c</t>
  </si>
  <si>
    <t>8.29±0.27d</t>
  </si>
  <si>
    <t>1.55±0.11c</t>
  </si>
  <si>
    <t>3.40±0.55c</t>
  </si>
  <si>
    <t>3.80±0.45bc</t>
  </si>
  <si>
    <t>2.32±0.10a</t>
  </si>
  <si>
    <t>10.08±0.10a</t>
  </si>
  <si>
    <t>0.22±0.01a</t>
  </si>
  <si>
    <t>0.16±0.01b</t>
  </si>
  <si>
    <t>0.11±0.01e</t>
  </si>
  <si>
    <t>0.14±0.01c</t>
  </si>
  <si>
    <t>0.13±0.00d</t>
  </si>
  <si>
    <t>Shoot dry matter %</t>
  </si>
  <si>
    <t>chlorophyll</t>
  </si>
  <si>
    <t>photosynthetic</t>
  </si>
  <si>
    <t>Fv/Fm</t>
  </si>
  <si>
    <t>Fv'/Fm'</t>
  </si>
  <si>
    <t>ΦPSⅡ</t>
  </si>
  <si>
    <t>qP</t>
  </si>
  <si>
    <t>NPQ</t>
  </si>
  <si>
    <t>chlorophyll fluorescence</t>
  </si>
  <si>
    <t xml:space="preserve">leaf anatomy   </t>
  </si>
  <si>
    <t>chloroplast ultrastructure</t>
  </si>
  <si>
    <t xml:space="preserve">growth and development </t>
  </si>
  <si>
    <r>
      <t>WL645</t>
    </r>
    <r>
      <rPr>
        <sz val="11"/>
        <color theme="1"/>
        <rFont val="Times New Roman"/>
        <family val="1"/>
      </rPr>
      <t>.0</t>
    </r>
  </si>
  <si>
    <r>
      <t>WL663</t>
    </r>
    <r>
      <rPr>
        <sz val="11"/>
        <color theme="1"/>
        <rFont val="Times New Roman"/>
        <family val="1"/>
      </rPr>
      <t>.0</t>
    </r>
  </si>
  <si>
    <r>
      <t>chlorophyll a(mg∙g</t>
    </r>
    <r>
      <rPr>
        <vertAlign val="superscript"/>
        <sz val="11"/>
        <rFont val="Times New Roman"/>
        <family val="1"/>
      </rPr>
      <t>−1</t>
    </r>
    <r>
      <rPr>
        <sz val="11"/>
        <rFont val="Times New Roman"/>
        <family val="1"/>
      </rPr>
      <t>)</t>
    </r>
  </si>
  <si>
    <r>
      <t>carotenoid (mg∙g</t>
    </r>
    <r>
      <rPr>
        <vertAlign val="superscript"/>
        <sz val="11"/>
        <rFont val="Times New Roman"/>
        <family val="1"/>
      </rPr>
      <t>−1</t>
    </r>
    <r>
      <rPr>
        <sz val="11"/>
        <rFont val="Times New Roman"/>
        <family val="1"/>
      </rPr>
      <t>)</t>
    </r>
  </si>
  <si>
    <t>151.61±2.40a</t>
  </si>
  <si>
    <t>142.60±6.16b</t>
  </si>
  <si>
    <t>122.14±1.73c</t>
  </si>
  <si>
    <t>114.15±3.40d</t>
  </si>
  <si>
    <t>99.60±4.42e</t>
  </si>
  <si>
    <t>DQI</t>
  </si>
  <si>
    <t>0.20±0.005d</t>
  </si>
  <si>
    <t>0.61±0.004a</t>
  </si>
  <si>
    <t>0.54±0.002b</t>
  </si>
  <si>
    <t>0.44±0.002d</t>
  </si>
  <si>
    <t>0.39±0.004e</t>
  </si>
  <si>
    <t>0.23±0.005b</t>
  </si>
  <si>
    <t>0.17±0.004e</t>
  </si>
  <si>
    <t>0.22±0.002c</t>
  </si>
  <si>
    <r>
      <t>chlorophyll a(mg∙g</t>
    </r>
    <r>
      <rPr>
        <b/>
        <vertAlign val="superscript"/>
        <sz val="11"/>
        <rFont val="Times New Roman"/>
        <family val="1"/>
      </rPr>
      <t>−1</t>
    </r>
    <r>
      <rPr>
        <b/>
        <sz val="11"/>
        <rFont val="Times New Roman"/>
        <family val="1"/>
      </rPr>
      <t>)</t>
    </r>
  </si>
  <si>
    <r>
      <t>chlorophyll b(mg∙g</t>
    </r>
    <r>
      <rPr>
        <b/>
        <vertAlign val="superscript"/>
        <sz val="11"/>
        <rFont val="Times New Roman"/>
        <family val="1"/>
      </rPr>
      <t>−1</t>
    </r>
    <r>
      <rPr>
        <b/>
        <sz val="11"/>
        <rFont val="Times New Roman"/>
        <family val="1"/>
      </rPr>
      <t>)</t>
    </r>
  </si>
  <si>
    <r>
      <t>carotenoid (mg∙g</t>
    </r>
    <r>
      <rPr>
        <b/>
        <vertAlign val="superscript"/>
        <sz val="11"/>
        <rFont val="Times New Roman"/>
        <family val="1"/>
      </rPr>
      <t>−1</t>
    </r>
    <r>
      <rPr>
        <b/>
        <sz val="11"/>
        <rFont val="Times New Roman"/>
        <family val="1"/>
      </rPr>
      <t>)</t>
    </r>
  </si>
  <si>
    <t>0.17±0.001b</t>
  </si>
  <si>
    <t>0.88±0.005a</t>
  </si>
  <si>
    <t>0.70±0.003c</t>
  </si>
  <si>
    <t>2.34±0.059a</t>
  </si>
  <si>
    <t>2.23±0.019b</t>
  </si>
  <si>
    <t>2.16±0.058c</t>
  </si>
  <si>
    <t>2.26±0.067b</t>
  </si>
  <si>
    <t>2.26±0.024b</t>
  </si>
  <si>
    <t>mmol m⁻² s⁻¹</t>
  </si>
  <si>
    <r>
      <t>Leaf area (cm</t>
    </r>
    <r>
      <rPr>
        <vertAlign val="superscript"/>
        <sz val="8"/>
        <color rgb="FF000000"/>
        <rFont val="Calibri"/>
        <family val="2"/>
        <scheme val="minor"/>
      </rPr>
      <t>2</t>
    </r>
    <r>
      <rPr>
        <sz val="8"/>
        <color rgb="FF000000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</si>
</sst>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);[Red]\(0.00\)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sz val="9"/>
      <name val="Calibri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Calibri"/>
      <family val="2"/>
      <charset val="134"/>
      <scheme val="minor"/>
    </font>
    <font>
      <sz val="12"/>
      <name val="宋体"/>
      <family val="3"/>
      <charset val="134"/>
    </font>
    <font>
      <b/>
      <sz val="11"/>
      <name val="Times New Roman"/>
      <family val="1"/>
    </font>
    <font>
      <sz val="12"/>
      <name val="宋体"/>
      <charset val="134"/>
    </font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indexed="0"/>
      <name val="Times New Roman"/>
      <family val="1"/>
    </font>
    <font>
      <sz val="11"/>
      <color indexed="4"/>
      <name val="Times New Roman"/>
      <family val="1"/>
    </font>
    <font>
      <vertAlign val="superscript"/>
      <sz val="11"/>
      <name val="Times New Roman"/>
      <family val="1"/>
    </font>
    <font>
      <sz val="9"/>
      <color indexed="0"/>
      <name val="Times New Roman"/>
      <charset val="134"/>
    </font>
    <font>
      <sz val="11.25"/>
      <color indexed="4"/>
      <name val="Times New Roman"/>
      <charset val="134"/>
    </font>
    <font>
      <sz val="10.5"/>
      <color theme="1"/>
      <name val="等线"/>
      <charset val="134"/>
    </font>
    <font>
      <b/>
      <vertAlign val="superscript"/>
      <sz val="11"/>
      <name val="Times New Roman"/>
      <family val="1"/>
    </font>
    <font>
      <sz val="9"/>
      <color indexed="0"/>
      <name val="Times New Roman"/>
      <family val="1"/>
    </font>
    <font>
      <sz val="11.25"/>
      <color indexed="4"/>
      <name val="Times New Roman"/>
      <family val="1"/>
    </font>
    <font>
      <sz val="8"/>
      <color rgb="FF000000"/>
      <name val="Calibri"/>
      <family val="2"/>
      <scheme val="minor"/>
    </font>
    <font>
      <vertAlign val="superscript"/>
      <sz val="8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9" fontId="9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88">
    <xf numFmtId="0" fontId="0" fillId="0" borderId="0" xfId="0"/>
    <xf numFmtId="0" fontId="7" fillId="0" borderId="0" xfId="0" applyFont="1" applyAlignment="1">
      <alignment vertical="center"/>
    </xf>
    <xf numFmtId="0" fontId="10" fillId="0" borderId="0" xfId="0" applyNumberFormat="1" applyFont="1"/>
    <xf numFmtId="0" fontId="11" fillId="0" borderId="0" xfId="0" applyNumberFormat="1" applyFont="1"/>
    <xf numFmtId="0" fontId="11" fillId="0" borderId="0" xfId="0" applyFont="1"/>
    <xf numFmtId="164" fontId="11" fillId="0" borderId="0" xfId="0" applyNumberFormat="1" applyFont="1"/>
    <xf numFmtId="0" fontId="11" fillId="0" borderId="0" xfId="0" applyFont="1" applyAlignment="1" applyProtection="1">
      <alignment vertical="center"/>
      <protection locked="0"/>
    </xf>
    <xf numFmtId="0" fontId="13" fillId="0" borderId="0" xfId="0" applyNumberFormat="1" applyFont="1"/>
    <xf numFmtId="10" fontId="11" fillId="0" borderId="0" xfId="6" applyNumberFormat="1" applyFont="1"/>
    <xf numFmtId="10" fontId="11" fillId="0" borderId="0" xfId="0" applyNumberFormat="1" applyFont="1"/>
    <xf numFmtId="0" fontId="15" fillId="0" borderId="0" xfId="2" applyNumberFormat="1" applyFont="1" applyAlignment="1" applyProtection="1">
      <alignment vertical="center" wrapText="1"/>
      <protection locked="0"/>
    </xf>
    <xf numFmtId="0" fontId="15" fillId="0" borderId="0" xfId="2" applyFont="1" applyAlignment="1" applyProtection="1">
      <alignment vertical="center" wrapText="1"/>
      <protection locked="0"/>
    </xf>
    <xf numFmtId="0" fontId="16" fillId="0" borderId="0" xfId="5" applyNumberFormat="1" applyFont="1" applyFill="1" applyBorder="1" applyAlignment="1" applyProtection="1">
      <alignment vertical="center"/>
      <protection locked="0"/>
    </xf>
    <xf numFmtId="0" fontId="15" fillId="0" borderId="0" xfId="5" applyNumberFormat="1" applyFont="1" applyFill="1" applyBorder="1" applyAlignment="1" applyProtection="1">
      <alignment vertical="center" wrapText="1"/>
      <protection locked="0"/>
    </xf>
    <xf numFmtId="0" fontId="15" fillId="0" borderId="0" xfId="5" applyNumberFormat="1" applyFont="1" applyFill="1" applyBorder="1" applyAlignment="1" applyProtection="1">
      <alignment horizontal="left" vertical="center" wrapText="1"/>
      <protection locked="0"/>
    </xf>
    <xf numFmtId="9" fontId="16" fillId="0" borderId="0" xfId="6" applyFont="1" applyFill="1" applyBorder="1" applyAlignment="1" applyProtection="1">
      <alignment vertical="center"/>
      <protection locked="0"/>
    </xf>
    <xf numFmtId="0" fontId="10" fillId="0" borderId="0" xfId="0" applyFont="1"/>
    <xf numFmtId="0" fontId="11" fillId="0" borderId="0" xfId="0" applyFont="1" applyBorder="1"/>
    <xf numFmtId="0" fontId="13" fillId="0" borderId="0" xfId="0" applyFont="1"/>
    <xf numFmtId="0" fontId="11" fillId="0" borderId="0" xfId="0" applyFont="1" applyAlignment="1">
      <alignment vertical="center"/>
    </xf>
    <xf numFmtId="0" fontId="14" fillId="0" borderId="0" xfId="0" applyFont="1"/>
    <xf numFmtId="0" fontId="15" fillId="0" borderId="0" xfId="2" applyNumberFormat="1" applyFont="1" applyFill="1" applyBorder="1" applyAlignment="1" applyProtection="1">
      <alignment vertical="center" wrapText="1"/>
      <protection locked="0"/>
    </xf>
    <xf numFmtId="0" fontId="16" fillId="0" borderId="0" xfId="2" applyNumberFormat="1" applyFont="1" applyFill="1" applyBorder="1" applyAlignment="1" applyProtection="1">
      <alignment vertical="center"/>
      <protection locked="0"/>
    </xf>
    <xf numFmtId="0" fontId="13" fillId="0" borderId="1" xfId="0" applyFont="1" applyBorder="1"/>
    <xf numFmtId="0" fontId="13" fillId="0" borderId="3" xfId="0" applyFont="1" applyBorder="1"/>
    <xf numFmtId="0" fontId="13" fillId="0" borderId="0" xfId="0" applyFont="1" applyBorder="1"/>
    <xf numFmtId="0" fontId="13" fillId="0" borderId="2" xfId="0" applyFont="1" applyBorder="1"/>
    <xf numFmtId="0" fontId="13" fillId="0" borderId="0" xfId="0" applyFont="1" applyAlignment="1">
      <alignment vertical="center"/>
    </xf>
    <xf numFmtId="0" fontId="15" fillId="0" borderId="0" xfId="3" applyNumberFormat="1" applyFont="1" applyFill="1" applyBorder="1" applyAlignment="1" applyProtection="1">
      <alignment vertical="center" wrapText="1"/>
      <protection locked="0"/>
    </xf>
    <xf numFmtId="0" fontId="16" fillId="0" borderId="0" xfId="3" applyNumberFormat="1" applyFont="1" applyFill="1" applyBorder="1" applyAlignment="1" applyProtection="1">
      <alignment vertical="center"/>
      <protection locked="0"/>
    </xf>
    <xf numFmtId="0" fontId="15" fillId="0" borderId="0" xfId="4" applyNumberFormat="1" applyFont="1" applyFill="1" applyBorder="1" applyAlignment="1" applyProtection="1">
      <alignment vertical="center" wrapText="1"/>
      <protection locked="0"/>
    </xf>
    <xf numFmtId="0" fontId="18" fillId="0" borderId="0" xfId="7" applyNumberFormat="1" applyFont="1" applyFill="1" applyBorder="1" applyAlignment="1" applyProtection="1">
      <alignment vertical="center" wrapText="1"/>
      <protection locked="0"/>
    </xf>
    <xf numFmtId="0" fontId="19" fillId="0" borderId="0" xfId="7" applyNumberFormat="1" applyFont="1" applyFill="1" applyBorder="1" applyAlignment="1" applyProtection="1">
      <alignment vertical="center"/>
      <protection locked="0"/>
    </xf>
    <xf numFmtId="0" fontId="20" fillId="0" borderId="0" xfId="0" applyFont="1" applyAlignment="1">
      <alignment vertical="center" wrapText="1"/>
    </xf>
    <xf numFmtId="0" fontId="11" fillId="0" borderId="8" xfId="0" applyNumberFormat="1" applyFont="1" applyBorder="1"/>
    <xf numFmtId="0" fontId="11" fillId="0" borderId="0" xfId="0" applyNumberFormat="1" applyFont="1" applyBorder="1"/>
    <xf numFmtId="0" fontId="11" fillId="0" borderId="9" xfId="0" applyNumberFormat="1" applyFont="1" applyBorder="1"/>
    <xf numFmtId="0" fontId="11" fillId="0" borderId="10" xfId="0" applyNumberFormat="1" applyFont="1" applyBorder="1"/>
    <xf numFmtId="0" fontId="11" fillId="0" borderId="2" xfId="0" applyNumberFormat="1" applyFont="1" applyBorder="1"/>
    <xf numFmtId="0" fontId="11" fillId="0" borderId="2" xfId="0" applyFont="1" applyBorder="1"/>
    <xf numFmtId="0" fontId="11" fillId="0" borderId="11" xfId="0" applyFont="1" applyBorder="1"/>
    <xf numFmtId="0" fontId="11" fillId="0" borderId="8" xfId="0" applyFont="1" applyBorder="1"/>
    <xf numFmtId="0" fontId="11" fillId="0" borderId="9" xfId="0" applyFont="1" applyBorder="1"/>
    <xf numFmtId="0" fontId="11" fillId="0" borderId="10" xfId="0" applyFont="1" applyBorder="1"/>
    <xf numFmtId="0" fontId="13" fillId="0" borderId="8" xfId="0" applyFont="1" applyBorder="1"/>
    <xf numFmtId="0" fontId="13" fillId="0" borderId="9" xfId="0" applyFont="1" applyBorder="1"/>
    <xf numFmtId="0" fontId="13" fillId="0" borderId="10" xfId="0" applyFont="1" applyBorder="1"/>
    <xf numFmtId="0" fontId="13" fillId="0" borderId="11" xfId="0" applyFont="1" applyBorder="1"/>
    <xf numFmtId="0" fontId="13" fillId="0" borderId="0" xfId="2" applyNumberFormat="1" applyFont="1" applyFill="1" applyBorder="1" applyAlignment="1" applyProtection="1">
      <alignment vertical="center"/>
      <protection locked="0"/>
    </xf>
    <xf numFmtId="0" fontId="22" fillId="0" borderId="0" xfId="8" applyNumberFormat="1" applyFont="1" applyFill="1" applyBorder="1" applyAlignment="1" applyProtection="1">
      <alignment vertical="center" wrapText="1"/>
      <protection locked="0"/>
    </xf>
    <xf numFmtId="0" fontId="23" fillId="0" borderId="0" xfId="8" applyNumberFormat="1" applyFont="1" applyFill="1" applyBorder="1" applyAlignment="1" applyProtection="1">
      <alignment vertical="center"/>
      <protection locked="0"/>
    </xf>
    <xf numFmtId="2" fontId="10" fillId="0" borderId="0" xfId="0" applyNumberFormat="1" applyFont="1"/>
    <xf numFmtId="2" fontId="11" fillId="0" borderId="0" xfId="0" applyNumberFormat="1" applyFont="1"/>
    <xf numFmtId="2" fontId="16" fillId="0" borderId="0" xfId="2" applyNumberFormat="1" applyFont="1" applyFill="1" applyBorder="1" applyAlignment="1" applyProtection="1">
      <alignment vertical="center"/>
      <protection locked="0"/>
    </xf>
    <xf numFmtId="2" fontId="15" fillId="0" borderId="0" xfId="2" applyNumberFormat="1" applyFont="1" applyFill="1" applyBorder="1" applyAlignment="1" applyProtection="1">
      <alignment vertical="center" wrapText="1"/>
      <protection locked="0"/>
    </xf>
    <xf numFmtId="2" fontId="11" fillId="0" borderId="8" xfId="0" applyNumberFormat="1" applyFont="1" applyBorder="1"/>
    <xf numFmtId="2" fontId="11" fillId="0" borderId="0" xfId="0" applyNumberFormat="1" applyFont="1" applyBorder="1"/>
    <xf numFmtId="2" fontId="11" fillId="0" borderId="9" xfId="0" applyNumberFormat="1" applyFont="1" applyBorder="1"/>
    <xf numFmtId="2" fontId="11" fillId="0" borderId="10" xfId="0" applyNumberFormat="1" applyFont="1" applyBorder="1"/>
    <xf numFmtId="2" fontId="11" fillId="0" borderId="2" xfId="0" applyNumberFormat="1" applyFont="1" applyBorder="1"/>
    <xf numFmtId="2" fontId="11" fillId="0" borderId="11" xfId="0" applyNumberFormat="1" applyFont="1" applyBorder="1"/>
    <xf numFmtId="0" fontId="22" fillId="0" borderId="0" xfId="9" applyNumberFormat="1" applyFont="1" applyFill="1" applyBorder="1" applyAlignment="1" applyProtection="1">
      <alignment vertical="center" wrapText="1"/>
      <protection locked="0"/>
    </xf>
    <xf numFmtId="0" fontId="23" fillId="0" borderId="0" xfId="9" applyNumberFormat="1" applyFont="1" applyFill="1" applyBorder="1" applyAlignment="1" applyProtection="1">
      <alignment vertical="center"/>
      <protection locked="0"/>
    </xf>
    <xf numFmtId="0" fontId="24" fillId="0" borderId="4" xfId="0" applyNumberFormat="1" applyFont="1" applyBorder="1" applyAlignment="1">
      <alignment vertical="center" wrapText="1"/>
    </xf>
    <xf numFmtId="0" fontId="26" fillId="0" borderId="4" xfId="0" applyNumberFormat="1" applyFont="1" applyBorder="1" applyAlignment="1">
      <alignment vertical="center" wrapText="1"/>
    </xf>
    <xf numFmtId="0" fontId="24" fillId="0" borderId="4" xfId="0" applyNumberFormat="1" applyFont="1" applyBorder="1" applyAlignment="1">
      <alignment horizontal="center" vertical="center"/>
    </xf>
    <xf numFmtId="0" fontId="24" fillId="0" borderId="4" xfId="0" applyNumberFormat="1" applyFont="1" applyBorder="1" applyAlignment="1">
      <alignment horizontal="center" vertical="center" wrapText="1"/>
    </xf>
    <xf numFmtId="0" fontId="26" fillId="0" borderId="4" xfId="0" applyNumberFormat="1" applyFont="1" applyBorder="1" applyAlignment="1">
      <alignment horizontal="center" vertical="center" wrapText="1"/>
    </xf>
    <xf numFmtId="0" fontId="24" fillId="0" borderId="0" xfId="0" applyNumberFormat="1" applyFont="1" applyAlignment="1">
      <alignment horizontal="center" vertical="center"/>
    </xf>
    <xf numFmtId="0" fontId="24" fillId="0" borderId="0" xfId="0" applyNumberFormat="1" applyFont="1" applyAlignment="1">
      <alignment horizontal="center" vertical="center" wrapText="1"/>
    </xf>
    <xf numFmtId="0" fontId="26" fillId="0" borderId="0" xfId="0" applyNumberFormat="1" applyFont="1" applyAlignment="1">
      <alignment horizontal="center" vertical="center" wrapText="1"/>
    </xf>
    <xf numFmtId="0" fontId="24" fillId="0" borderId="0" xfId="0" applyNumberFormat="1" applyFont="1" applyBorder="1" applyAlignment="1">
      <alignment horizontal="center" vertical="center" wrapText="1"/>
    </xf>
    <xf numFmtId="0" fontId="26" fillId="0" borderId="0" xfId="0" applyNumberFormat="1" applyFont="1" applyBorder="1" applyAlignment="1">
      <alignment horizontal="center" vertical="center" wrapText="1"/>
    </xf>
    <xf numFmtId="0" fontId="24" fillId="0" borderId="5" xfId="0" applyNumberFormat="1" applyFont="1" applyBorder="1" applyAlignment="1">
      <alignment horizontal="center" vertical="center" wrapText="1"/>
    </xf>
    <xf numFmtId="0" fontId="26" fillId="0" borderId="5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1" fillId="0" borderId="0" xfId="0" applyNumberFormat="1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2" fontId="13" fillId="0" borderId="0" xfId="0" applyNumberFormat="1" applyFont="1" applyAlignment="1">
      <alignment horizontal="center" vertical="center"/>
    </xf>
    <xf numFmtId="2" fontId="7" fillId="0" borderId="6" xfId="0" applyNumberFormat="1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2" fontId="7" fillId="0" borderId="7" xfId="0" applyNumberFormat="1" applyFont="1" applyBorder="1" applyAlignment="1">
      <alignment horizontal="center"/>
    </xf>
    <xf numFmtId="2" fontId="14" fillId="0" borderId="6" xfId="0" applyNumberFormat="1" applyFont="1" applyBorder="1" applyAlignment="1">
      <alignment horizontal="center"/>
    </xf>
    <xf numFmtId="2" fontId="14" fillId="0" borderId="3" xfId="0" applyNumberFormat="1" applyFont="1" applyBorder="1" applyAlignment="1">
      <alignment horizontal="center"/>
    </xf>
    <xf numFmtId="2" fontId="14" fillId="0" borderId="7" xfId="0" applyNumberFormat="1" applyFont="1" applyBorder="1" applyAlignment="1">
      <alignment horizontal="center"/>
    </xf>
  </cellXfs>
  <cellStyles count="10">
    <cellStyle name="常规" xfId="0" builtinId="0"/>
    <cellStyle name="常规 2" xfId="1" xr:uid="{00000000-0005-0000-0000-000001000000}"/>
    <cellStyle name="常规_chlorophyll fluorescence" xfId="9" xr:uid="{3B3916D0-5D5D-41F3-B031-937BE6920570}"/>
    <cellStyle name="常规_growth and development" xfId="7" xr:uid="{181C1038-8DA1-4BDF-B37B-946A8140199A}"/>
    <cellStyle name="常规_photosynthetic" xfId="8" xr:uid="{D31346D4-1FDD-4D8A-A1F9-8512FF15F88B}"/>
    <cellStyle name="常规_Sheet1" xfId="2" xr:uid="{00000000-0005-0000-0000-000002000000}"/>
    <cellStyle name="常规_Sheet2" xfId="4" xr:uid="{00000000-0005-0000-0000-000003000000}"/>
    <cellStyle name="常规_单色光" xfId="3" xr:uid="{00000000-0005-0000-0000-000005000000}"/>
    <cellStyle name="常规_表型" xfId="5" xr:uid="{1B5B158B-4E3B-437F-B4E1-E3EC36C36656}"/>
    <cellStyle name="百分比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2149662484849944"/>
          <c:y val="0.11688665728378156"/>
          <c:w val="0.75179256889763768"/>
          <c:h val="0.72431367557115411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solidFill>
                <a:schemeClr val="tx1"/>
              </a:solidFill>
            </a:ln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07-4267-A75B-53FE47839FF9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07-4267-A75B-53FE47839FF9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07-4267-A75B-53FE47839FF9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07-4267-A75B-53FE47839FF9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007-4267-A75B-53FE47839FF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errBars>
            <c:errBarType val="both"/>
            <c:errValType val="cust"/>
            <c:noEndCap val="0"/>
            <c:plus>
              <c:numRef>
                <c:f>'Table S2'!$J$96:$J$100</c:f>
                <c:numCache>
                  <c:formatCode>General</c:formatCode>
                  <c:ptCount val="5"/>
                  <c:pt idx="0">
                    <c:v>0.25413033849634514</c:v>
                  </c:pt>
                  <c:pt idx="1">
                    <c:v>0.71695469860149708</c:v>
                  </c:pt>
                  <c:pt idx="2">
                    <c:v>0.62364910193945777</c:v>
                  </c:pt>
                  <c:pt idx="3">
                    <c:v>0.56381026013481239</c:v>
                  </c:pt>
                  <c:pt idx="4">
                    <c:v>0.92980416341977201</c:v>
                  </c:pt>
                </c:numCache>
              </c:numRef>
            </c:plus>
            <c:minus>
              <c:numRef>
                <c:f>'Table S2'!$J$96:$J$100</c:f>
                <c:numCache>
                  <c:formatCode>General</c:formatCode>
                  <c:ptCount val="5"/>
                  <c:pt idx="0">
                    <c:v>0.25413033849634514</c:v>
                  </c:pt>
                  <c:pt idx="1">
                    <c:v>0.71695469860149708</c:v>
                  </c:pt>
                  <c:pt idx="2">
                    <c:v>0.62364910193945777</c:v>
                  </c:pt>
                  <c:pt idx="3">
                    <c:v>0.56381026013481239</c:v>
                  </c:pt>
                  <c:pt idx="4">
                    <c:v>0.92980416341977201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'Table S2'!$H$96:$H$100</c:f>
              <c:strCache>
                <c:ptCount val="5"/>
                <c:pt idx="0">
                  <c:v>W</c:v>
                </c:pt>
                <c:pt idx="1">
                  <c:v>B</c:v>
                </c:pt>
                <c:pt idx="2">
                  <c:v>G</c:v>
                </c:pt>
                <c:pt idx="3">
                  <c:v>Y</c:v>
                </c:pt>
                <c:pt idx="4">
                  <c:v>R</c:v>
                </c:pt>
              </c:strCache>
            </c:strRef>
          </c:cat>
          <c:val>
            <c:numRef>
              <c:f>'Table S2'!$I$96:$I$100</c:f>
              <c:numCache>
                <c:formatCode>General</c:formatCode>
                <c:ptCount val="5"/>
                <c:pt idx="0">
                  <c:v>28.194628695252739</c:v>
                </c:pt>
                <c:pt idx="1">
                  <c:v>24.33406676353659</c:v>
                </c:pt>
                <c:pt idx="2">
                  <c:v>21.069190777697024</c:v>
                </c:pt>
                <c:pt idx="3">
                  <c:v>18.332791614999341</c:v>
                </c:pt>
                <c:pt idx="4">
                  <c:v>23.876192199070708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007-4267-A75B-53FE47839FF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367684664"/>
        <c:axId val="1"/>
      </c:barChart>
      <c:catAx>
        <c:axId val="36768466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3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0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</a:t>
                </a:r>
                <a:r>
                  <a:rPr lang="en-US" altLang="zh-CN" sz="1000" b="1" i="0" u="none" strike="noStrike" baseline="0">
                    <a:effectLst/>
                  </a:rPr>
                  <a:t>RuBPCase activity</a:t>
                </a:r>
              </a:p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0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(nmol/min /mg prot</a:t>
                </a:r>
                <a:r>
                  <a:rPr lang="en-US" altLang="zh-CN" sz="1000" b="1" i="0" u="none" strike="noStrike" baseline="0">
                    <a:effectLst/>
                  </a:rPr>
                  <a:t>)</a:t>
                </a:r>
                <a:endParaRPr lang="zh-CN" altLang="en-US" sz="1000" b="1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1.1156862272949826E-4"/>
              <c:y val="0.10134466887291264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67684664"/>
        <c:crosses val="autoZero"/>
        <c:crossBetween val="between"/>
        <c:majorUnit val="7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698450550518725"/>
          <c:y val="0.14906231286654395"/>
          <c:w val="0.79866756889763768"/>
          <c:h val="0.72431367557115411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37B-4F16-A330-FD2BE36E4F4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37B-4F16-A330-FD2BE36E4F4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37B-4F16-A330-FD2BE36E4F45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e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37B-4F16-A330-FD2BE36E4F45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437B-4F16-A330-FD2BE36E4F4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'Table S2'!$H$39:$H$43</c:f>
                <c:numCache>
                  <c:formatCode>General</c:formatCode>
                  <c:ptCount val="5"/>
                  <c:pt idx="0">
                    <c:v>0.14747451442837037</c:v>
                  </c:pt>
                  <c:pt idx="1">
                    <c:v>4.1424567882807857E-2</c:v>
                  </c:pt>
                  <c:pt idx="2">
                    <c:v>4.7156485278718456E-2</c:v>
                  </c:pt>
                  <c:pt idx="3">
                    <c:v>2.2425803522193664E-2</c:v>
                  </c:pt>
                  <c:pt idx="4">
                    <c:v>3.1620488213909954E-2</c:v>
                  </c:pt>
                </c:numCache>
              </c:numRef>
            </c:plus>
            <c:minus>
              <c:numRef>
                <c:f>'Table S2'!$H$39:$H$43</c:f>
                <c:numCache>
                  <c:formatCode>General</c:formatCode>
                  <c:ptCount val="5"/>
                  <c:pt idx="0">
                    <c:v>0.14747451442837037</c:v>
                  </c:pt>
                  <c:pt idx="1">
                    <c:v>4.1424567882807857E-2</c:v>
                  </c:pt>
                  <c:pt idx="2">
                    <c:v>4.7156485278718456E-2</c:v>
                  </c:pt>
                  <c:pt idx="3">
                    <c:v>2.2425803522193664E-2</c:v>
                  </c:pt>
                  <c:pt idx="4">
                    <c:v>3.1620488213909954E-2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'Table S2'!$F$45:$F$49</c:f>
              <c:strCache>
                <c:ptCount val="5"/>
                <c:pt idx="0">
                  <c:v>W</c:v>
                </c:pt>
                <c:pt idx="1">
                  <c:v>B</c:v>
                </c:pt>
                <c:pt idx="2">
                  <c:v>G</c:v>
                </c:pt>
                <c:pt idx="3">
                  <c:v>Y</c:v>
                </c:pt>
                <c:pt idx="4">
                  <c:v>R</c:v>
                </c:pt>
              </c:strCache>
            </c:strRef>
          </c:cat>
          <c:val>
            <c:numRef>
              <c:f>'Table S2'!$G$45:$G$49</c:f>
              <c:numCache>
                <c:formatCode>0.00</c:formatCode>
                <c:ptCount val="5"/>
                <c:pt idx="0">
                  <c:v>6.4505629405603937</c:v>
                </c:pt>
                <c:pt idx="1">
                  <c:v>5.5397868467375915</c:v>
                </c:pt>
                <c:pt idx="2">
                  <c:v>3.8708790339270012</c:v>
                </c:pt>
                <c:pt idx="3">
                  <c:v>3.5010794976039534</c:v>
                </c:pt>
                <c:pt idx="4">
                  <c:v>4.4004385145200349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37B-4F16-A330-FD2BE36E4F4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612556304"/>
        <c:axId val="612552696"/>
      </c:barChart>
      <c:catAx>
        <c:axId val="6125563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2696"/>
        <c:crosses val="autoZero"/>
        <c:auto val="1"/>
        <c:lblAlgn val="ctr"/>
        <c:lblOffset val="100"/>
        <c:noMultiLvlLbl val="0"/>
      </c:catAx>
      <c:valAx>
        <c:axId val="612552696"/>
        <c:scaling>
          <c:orientation val="minMax"/>
          <c:max val="8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0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Pn (</a:t>
                </a:r>
                <a:r>
                  <a:rPr lang="en-US" altLang="zh-CN" sz="1000" b="1" i="0" u="none" strike="noStrike" baseline="0">
                    <a:effectLst/>
                  </a:rPr>
                  <a:t>μmol/m</a:t>
                </a:r>
                <a:r>
                  <a:rPr lang="en-US" altLang="zh-CN" sz="1000" b="1" i="0" u="none" strike="noStrike" baseline="30000">
                    <a:effectLst/>
                  </a:rPr>
                  <a:t>2</a:t>
                </a:r>
                <a:r>
                  <a:rPr lang="en-US" altLang="zh-CN" sz="1000" b="1" i="0" u="none" strike="noStrike" baseline="0">
                    <a:effectLst/>
                  </a:rPr>
                  <a:t>·s)</a:t>
                </a:r>
                <a:endParaRPr lang="zh-CN" altLang="en-US" sz="1000" b="1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2.6406391866440788E-2"/>
              <c:y val="0.1941986648374453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6304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2362524247942372"/>
          <c:y val="0.14906231286654395"/>
          <c:w val="0.76220923556430442"/>
          <c:h val="0.72431367557115411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495-4143-A243-7AC0020F6FF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495-4143-A243-7AC0020F6FF3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495-4143-A243-7AC0020F6FF3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495-4143-A243-7AC0020F6FF3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e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495-4143-A243-7AC0020F6FF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'Table S2'!$M$39:$M$43</c:f>
                <c:numCache>
                  <c:formatCode>General</c:formatCode>
                  <c:ptCount val="5"/>
                  <c:pt idx="0">
                    <c:v>1.5223211033179468E-2</c:v>
                  </c:pt>
                  <c:pt idx="1">
                    <c:v>3.3127722611315677E-2</c:v>
                  </c:pt>
                  <c:pt idx="2">
                    <c:v>1.7537187048809012E-2</c:v>
                  </c:pt>
                  <c:pt idx="3">
                    <c:v>7.5497663691462019E-2</c:v>
                  </c:pt>
                  <c:pt idx="4">
                    <c:v>5.2301301278812468E-2</c:v>
                  </c:pt>
                </c:numCache>
              </c:numRef>
            </c:plus>
            <c:minus>
              <c:numRef>
                <c:f>'Table S2'!$M$39:$M$43</c:f>
                <c:numCache>
                  <c:formatCode>General</c:formatCode>
                  <c:ptCount val="5"/>
                  <c:pt idx="0">
                    <c:v>1.5223211033179468E-2</c:v>
                  </c:pt>
                  <c:pt idx="1">
                    <c:v>3.3127722611315677E-2</c:v>
                  </c:pt>
                  <c:pt idx="2">
                    <c:v>1.7537187048809012E-2</c:v>
                  </c:pt>
                  <c:pt idx="3">
                    <c:v>7.5497663691462019E-2</c:v>
                  </c:pt>
                  <c:pt idx="4">
                    <c:v>5.2301301278812468E-2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'Table S2'!$L$45:$L$49</c:f>
              <c:strCache>
                <c:ptCount val="5"/>
                <c:pt idx="0">
                  <c:v>W</c:v>
                </c:pt>
                <c:pt idx="1">
                  <c:v>B</c:v>
                </c:pt>
                <c:pt idx="2">
                  <c:v>G</c:v>
                </c:pt>
                <c:pt idx="3">
                  <c:v>Y</c:v>
                </c:pt>
                <c:pt idx="4">
                  <c:v>R</c:v>
                </c:pt>
              </c:strCache>
            </c:strRef>
          </c:cat>
          <c:val>
            <c:numRef>
              <c:f>'Table S2'!$M$45:$M$49</c:f>
              <c:numCache>
                <c:formatCode>0.00</c:formatCode>
                <c:ptCount val="5"/>
                <c:pt idx="0">
                  <c:v>2.2685957541368795</c:v>
                </c:pt>
                <c:pt idx="1">
                  <c:v>2.7402823137541681</c:v>
                </c:pt>
                <c:pt idx="2">
                  <c:v>2.1598288765822193</c:v>
                </c:pt>
                <c:pt idx="3">
                  <c:v>2.5016711086102781</c:v>
                </c:pt>
                <c:pt idx="4">
                  <c:v>1.9213872914661601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495-4143-A243-7AC0020F6FF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612556304"/>
        <c:axId val="612552696"/>
      </c:barChart>
      <c:catAx>
        <c:axId val="6125563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2696"/>
        <c:crosses val="autoZero"/>
        <c:auto val="1"/>
        <c:lblAlgn val="ctr"/>
        <c:lblOffset val="100"/>
        <c:noMultiLvlLbl val="0"/>
      </c:catAx>
      <c:valAx>
        <c:axId val="612552696"/>
        <c:scaling>
          <c:orientation val="minMax"/>
          <c:max val="4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0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 (</a:t>
                </a:r>
                <a:r>
                  <a:rPr lang="en-US" altLang="zh-CN" sz="1000" b="1" i="0" u="none" strike="noStrike" baseline="0">
                    <a:effectLst/>
                  </a:rPr>
                  <a:t>mmol/m</a:t>
                </a:r>
                <a:r>
                  <a:rPr lang="en-US" altLang="zh-CN" sz="1000" b="1" i="0" u="none" strike="noStrike" baseline="30000">
                    <a:effectLst/>
                  </a:rPr>
                  <a:t>2</a:t>
                </a:r>
                <a:r>
                  <a:rPr lang="en-US" altLang="zh-CN" sz="1000" b="1" i="0" u="none" strike="noStrike" baseline="0">
                    <a:effectLst/>
                  </a:rPr>
                  <a:t>·s)</a:t>
                </a:r>
                <a:endParaRPr lang="zh-CN" altLang="en-US" sz="1000" b="1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3.1797170472054909E-2"/>
              <c:y val="0.218341851040976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6304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698450550518725"/>
          <c:y val="0.14906231286654395"/>
          <c:w val="0.79345923556430442"/>
          <c:h val="0.72431367557115411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969-4450-9827-713EEF516B9F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969-4450-9827-713EEF516B9F}"/>
                </c:ext>
              </c:extLst>
            </c:dLbl>
            <c:dLbl>
              <c:idx val="2"/>
              <c:layout>
                <c:manualLayout>
                  <c:x val="0"/>
                  <c:y val="1.6095457469020996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969-4450-9827-713EEF516B9F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969-4450-9827-713EEF516B9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969-4450-9827-713EEF516B9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'Table S2'!$R$39:$R$43</c:f>
                <c:numCache>
                  <c:formatCode>General</c:formatCode>
                  <c:ptCount val="5"/>
                  <c:pt idx="0">
                    <c:v>2.5087100038102097</c:v>
                  </c:pt>
                  <c:pt idx="1">
                    <c:v>2.2274925568265687</c:v>
                  </c:pt>
                  <c:pt idx="2">
                    <c:v>1.0185434832774691</c:v>
                  </c:pt>
                  <c:pt idx="3">
                    <c:v>4.2995788921531046</c:v>
                  </c:pt>
                  <c:pt idx="4">
                    <c:v>3.2873587807455276</c:v>
                  </c:pt>
                </c:numCache>
              </c:numRef>
            </c:plus>
            <c:minus>
              <c:numRef>
                <c:f>'Table S2'!$R$39:$R$43</c:f>
                <c:numCache>
                  <c:formatCode>General</c:formatCode>
                  <c:ptCount val="5"/>
                  <c:pt idx="0">
                    <c:v>2.5087100038102097</c:v>
                  </c:pt>
                  <c:pt idx="1">
                    <c:v>2.2274925568265687</c:v>
                  </c:pt>
                  <c:pt idx="2">
                    <c:v>1.0185434832774691</c:v>
                  </c:pt>
                  <c:pt idx="3">
                    <c:v>4.2995788921531046</c:v>
                  </c:pt>
                  <c:pt idx="4">
                    <c:v>3.2873587807455276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'Table S2'!$Q$45:$Q$49</c:f>
              <c:strCache>
                <c:ptCount val="5"/>
                <c:pt idx="0">
                  <c:v>W</c:v>
                </c:pt>
                <c:pt idx="1">
                  <c:v>B</c:v>
                </c:pt>
                <c:pt idx="2">
                  <c:v>G</c:v>
                </c:pt>
                <c:pt idx="3">
                  <c:v>Y</c:v>
                </c:pt>
                <c:pt idx="4">
                  <c:v>R</c:v>
                </c:pt>
              </c:strCache>
            </c:strRef>
          </c:cat>
          <c:val>
            <c:numRef>
              <c:f>'Table S2'!$R$45:$R$49</c:f>
              <c:numCache>
                <c:formatCode>0.00</c:formatCode>
                <c:ptCount val="5"/>
                <c:pt idx="0">
                  <c:v>143.98852008986174</c:v>
                </c:pt>
                <c:pt idx="1">
                  <c:v>181.38242646335362</c:v>
                </c:pt>
                <c:pt idx="2">
                  <c:v>142.74036853915374</c:v>
                </c:pt>
                <c:pt idx="3">
                  <c:v>163.4367715498563</c:v>
                </c:pt>
                <c:pt idx="4">
                  <c:v>118.46209474939087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B969-4450-9827-713EEF516B9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612556304"/>
        <c:axId val="612552696"/>
      </c:barChart>
      <c:catAx>
        <c:axId val="6125563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2696"/>
        <c:crosses val="autoZero"/>
        <c:auto val="1"/>
        <c:lblAlgn val="ctr"/>
        <c:lblOffset val="100"/>
        <c:noMultiLvlLbl val="0"/>
      </c:catAx>
      <c:valAx>
        <c:axId val="612552696"/>
        <c:scaling>
          <c:orientation val="minMax"/>
          <c:max val="2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0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gs (</a:t>
                </a:r>
                <a:r>
                  <a:rPr lang="en-US" altLang="zh-CN" sz="1000" b="1" i="0" u="none" strike="noStrike" baseline="0">
                    <a:effectLst/>
                  </a:rPr>
                  <a:t>mmol/m</a:t>
                </a:r>
                <a:r>
                  <a:rPr lang="en-US" altLang="zh-CN" sz="1000" b="1" i="0" u="none" strike="noStrike" baseline="30000">
                    <a:effectLst/>
                  </a:rPr>
                  <a:t>2</a:t>
                </a:r>
                <a:r>
                  <a:rPr lang="en-US" altLang="zh-CN" sz="1000" b="1" i="0" u="none" strike="noStrike" baseline="0">
                    <a:effectLst/>
                  </a:rPr>
                  <a:t>·s)</a:t>
                </a:r>
                <a:endParaRPr lang="zh-CN" altLang="en-US" sz="1000" b="1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1.6172376307850733E-2"/>
              <c:y val="0.2263895797754873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6304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823445266504518"/>
          <c:y val="0.14906231286654395"/>
          <c:w val="0.76220923556430442"/>
          <c:h val="0.72431367557115411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e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0CD-4A2E-9C7C-4B3C7F7CA80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0CD-4A2E-9C7C-4B3C7F7CA800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0CD-4A2E-9C7C-4B3C7F7CA800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0CD-4A2E-9C7C-4B3C7F7CA800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40CD-4A2E-9C7C-4B3C7F7CA80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'Table S2'!$W$39:$W$43</c:f>
                <c:numCache>
                  <c:formatCode>General</c:formatCode>
                  <c:ptCount val="5"/>
                  <c:pt idx="0">
                    <c:v>3.2122045948529183</c:v>
                  </c:pt>
                  <c:pt idx="1">
                    <c:v>1.3660336281464209</c:v>
                  </c:pt>
                  <c:pt idx="2">
                    <c:v>1.4155868184354252</c:v>
                  </c:pt>
                  <c:pt idx="3">
                    <c:v>0.77256989595482084</c:v>
                  </c:pt>
                  <c:pt idx="4">
                    <c:v>1.9279809880625369</c:v>
                  </c:pt>
                </c:numCache>
              </c:numRef>
            </c:plus>
            <c:minus>
              <c:numRef>
                <c:f>'Table S2'!$W$39:$W$43</c:f>
                <c:numCache>
                  <c:formatCode>General</c:formatCode>
                  <c:ptCount val="5"/>
                  <c:pt idx="0">
                    <c:v>3.2122045948529183</c:v>
                  </c:pt>
                  <c:pt idx="1">
                    <c:v>1.3660336281464209</c:v>
                  </c:pt>
                  <c:pt idx="2">
                    <c:v>1.4155868184354252</c:v>
                  </c:pt>
                  <c:pt idx="3">
                    <c:v>0.77256989595482084</c:v>
                  </c:pt>
                  <c:pt idx="4">
                    <c:v>1.9279809880625369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'Table S2'!$V$45:$V$49</c:f>
              <c:strCache>
                <c:ptCount val="5"/>
                <c:pt idx="0">
                  <c:v>W</c:v>
                </c:pt>
                <c:pt idx="1">
                  <c:v>B</c:v>
                </c:pt>
                <c:pt idx="2">
                  <c:v>G</c:v>
                </c:pt>
                <c:pt idx="3">
                  <c:v>Y</c:v>
                </c:pt>
                <c:pt idx="4">
                  <c:v>R</c:v>
                </c:pt>
              </c:strCache>
            </c:strRef>
          </c:cat>
          <c:val>
            <c:numRef>
              <c:f>'Table S2'!$W$45:$W$49</c:f>
              <c:numCache>
                <c:formatCode>0.00</c:formatCode>
                <c:ptCount val="5"/>
                <c:pt idx="0">
                  <c:v>313.40922438945887</c:v>
                </c:pt>
                <c:pt idx="1">
                  <c:v>336.92637540088032</c:v>
                </c:pt>
                <c:pt idx="2">
                  <c:v>343.91521927224687</c:v>
                </c:pt>
                <c:pt idx="3">
                  <c:v>352.91839588888502</c:v>
                </c:pt>
                <c:pt idx="4">
                  <c:v>327.0041063163477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0CD-4A2E-9C7C-4B3C7F7CA80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612556304"/>
        <c:axId val="612552696"/>
      </c:barChart>
      <c:catAx>
        <c:axId val="6125563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2696"/>
        <c:crosses val="autoZero"/>
        <c:auto val="1"/>
        <c:lblAlgn val="ctr"/>
        <c:lblOffset val="100"/>
        <c:noMultiLvlLbl val="0"/>
      </c:catAx>
      <c:valAx>
        <c:axId val="612552696"/>
        <c:scaling>
          <c:orientation val="minMax"/>
          <c:max val="40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0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Ci(</a:t>
                </a:r>
                <a:r>
                  <a:rPr lang="en-US" altLang="zh-CN" sz="1000" b="1" i="0" u="none" strike="noStrike" baseline="0">
                    <a:effectLst/>
                  </a:rPr>
                  <a:t>μmol/m</a:t>
                </a:r>
                <a:r>
                  <a:rPr lang="en-US" altLang="zh-CN" sz="1000" b="1" i="0" u="none" strike="noStrike" baseline="30000">
                    <a:effectLst/>
                  </a:rPr>
                  <a:t>2</a:t>
                </a:r>
                <a:r>
                  <a:rPr lang="en-US" altLang="zh-CN" sz="1000" b="1" i="0" u="none" strike="noStrike" baseline="0">
                    <a:effectLst/>
                  </a:rPr>
                  <a:t>·s)</a:t>
                </a:r>
                <a:endParaRPr lang="zh-CN" altLang="en-US" sz="1000" b="1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2.6406380657676354E-2"/>
              <c:y val="0.2424850372445083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6304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133243110236224"/>
          <c:y val="0.15593917743654964"/>
          <c:w val="0.78825090223097105"/>
          <c:h val="0.72431367557115411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9F1-47B8-B7D4-592C12FDAD1D}"/>
              </c:ext>
            </c:extLst>
          </c:dPt>
          <c:dPt>
            <c:idx val="1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9F1-47B8-B7D4-592C12FDAD1D}"/>
              </c:ext>
            </c:extLst>
          </c:dPt>
          <c:dPt>
            <c:idx val="2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9F1-47B8-B7D4-592C12FDAD1D}"/>
              </c:ext>
            </c:extLst>
          </c:dPt>
          <c:dPt>
            <c:idx val="3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9F1-47B8-B7D4-592C12FDAD1D}"/>
              </c:ext>
            </c:extLst>
          </c:dPt>
          <c:dLbls>
            <c:dLbl>
              <c:idx val="0"/>
              <c:layout>
                <c:manualLayout>
                  <c:x val="0"/>
                  <c:y val="7.6982294072363002E-3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9F1-47B8-B7D4-592C12FDAD1D}"/>
                </c:ext>
              </c:extLst>
            </c:dLbl>
            <c:dLbl>
              <c:idx val="1"/>
              <c:layout>
                <c:manualLayout>
                  <c:x val="0"/>
                  <c:y val="1.5396458814472635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9F1-47B8-B7D4-592C12FDAD1D}"/>
                </c:ext>
              </c:extLst>
            </c:dLbl>
            <c:dLbl>
              <c:idx val="2"/>
              <c:layout>
                <c:manualLayout>
                  <c:x val="0"/>
                  <c:y val="-3.5283143855944554E-17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9F1-47B8-B7D4-592C12FDAD1D}"/>
                </c:ext>
              </c:extLst>
            </c:dLbl>
            <c:dLbl>
              <c:idx val="3"/>
              <c:layout>
                <c:manualLayout>
                  <c:x val="-9.548500806014995E-17"/>
                  <c:y val="7.6982294072363358E-3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9F1-47B8-B7D4-592C12FDAD1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9F1-47B8-B7D4-592C12FDAD1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'Table S3'!$C$30:$C$34</c:f>
                <c:numCache>
                  <c:formatCode>General</c:formatCode>
                  <c:ptCount val="5"/>
                  <c:pt idx="0">
                    <c:v>1.17615526876622E-2</c:v>
                  </c:pt>
                  <c:pt idx="1">
                    <c:v>1.195344712833187E-2</c:v>
                  </c:pt>
                  <c:pt idx="2">
                    <c:v>1.3638867937457281E-2</c:v>
                  </c:pt>
                  <c:pt idx="3">
                    <c:v>1.8076639758507373E-2</c:v>
                  </c:pt>
                  <c:pt idx="4">
                    <c:v>1.5457792277195315E-2</c:v>
                  </c:pt>
                </c:numCache>
              </c:numRef>
            </c:plus>
            <c:minus>
              <c:numRef>
                <c:f>'Table S3'!$C$30:$C$34</c:f>
                <c:numCache>
                  <c:formatCode>General</c:formatCode>
                  <c:ptCount val="5"/>
                  <c:pt idx="0">
                    <c:v>1.17615526876622E-2</c:v>
                  </c:pt>
                  <c:pt idx="1">
                    <c:v>1.195344712833187E-2</c:v>
                  </c:pt>
                  <c:pt idx="2">
                    <c:v>1.3638867937457281E-2</c:v>
                  </c:pt>
                  <c:pt idx="3">
                    <c:v>1.8076639758507373E-2</c:v>
                  </c:pt>
                  <c:pt idx="4">
                    <c:v>1.5457792277195315E-2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'Table S3'!$A$30:$A$34</c:f>
              <c:strCache>
                <c:ptCount val="5"/>
                <c:pt idx="0">
                  <c:v>W</c:v>
                </c:pt>
                <c:pt idx="1">
                  <c:v>B</c:v>
                </c:pt>
                <c:pt idx="2">
                  <c:v>G</c:v>
                </c:pt>
                <c:pt idx="3">
                  <c:v>Y</c:v>
                </c:pt>
                <c:pt idx="4">
                  <c:v>R</c:v>
                </c:pt>
              </c:strCache>
            </c:strRef>
          </c:cat>
          <c:val>
            <c:numRef>
              <c:f>'Table S3'!$B$30:$B$34</c:f>
              <c:numCache>
                <c:formatCode>General</c:formatCode>
                <c:ptCount val="5"/>
                <c:pt idx="0">
                  <c:v>0.70673995885377161</c:v>
                </c:pt>
                <c:pt idx="1">
                  <c:v>0.66293870833753754</c:v>
                </c:pt>
                <c:pt idx="2">
                  <c:v>0.58960546442441897</c:v>
                </c:pt>
                <c:pt idx="3">
                  <c:v>0.56264994975745264</c:v>
                </c:pt>
                <c:pt idx="4">
                  <c:v>0.61513724159065253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9F1-47B8-B7D4-592C12FDAD1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612556304"/>
        <c:axId val="612552696"/>
      </c:barChart>
      <c:catAx>
        <c:axId val="6125563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2696"/>
        <c:crosses val="autoZero"/>
        <c:auto val="1"/>
        <c:lblAlgn val="ctr"/>
        <c:lblOffset val="100"/>
        <c:noMultiLvlLbl val="0"/>
      </c:catAx>
      <c:valAx>
        <c:axId val="612552696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l-GR" altLang="zh-CN" sz="10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Φ</a:t>
                </a:r>
                <a:r>
                  <a:rPr lang="en-US" altLang="zh-CN" sz="10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PSⅡ</a:t>
                </a:r>
                <a:endParaRPr lang="zh-CN" altLang="en-US" sz="1000" b="1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5.208333333333333E-3"/>
              <c:y val="0.340975540344684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6304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133243110236224"/>
          <c:y val="0.1556027127814697"/>
          <c:w val="0.78825090223097105"/>
          <c:h val="0.72431367557115411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B45-4C08-AD9E-FA832207E8E9}"/>
              </c:ext>
            </c:extLst>
          </c:dPt>
          <c:dPt>
            <c:idx val="1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B45-4C08-AD9E-FA832207E8E9}"/>
              </c:ext>
            </c:extLst>
          </c:dPt>
          <c:dPt>
            <c:idx val="2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B45-4C08-AD9E-FA832207E8E9}"/>
              </c:ext>
            </c:extLst>
          </c:dPt>
          <c:dPt>
            <c:idx val="3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B45-4C08-AD9E-FA832207E8E9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B45-4C08-AD9E-FA832207E8E9}"/>
                </c:ext>
              </c:extLst>
            </c:dLbl>
            <c:dLbl>
              <c:idx val="1"/>
              <c:layout>
                <c:manualLayout>
                  <c:x val="-4.7742504030074975E-17"/>
                  <c:y val="-8.1699346405228381E-3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B45-4C08-AD9E-FA832207E8E9}"/>
                </c:ext>
              </c:extLst>
            </c:dLbl>
            <c:dLbl>
              <c:idx val="2"/>
              <c:layout>
                <c:manualLayout>
                  <c:x val="0"/>
                  <c:y val="-2.450980392156862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B45-4C08-AD9E-FA832207E8E9}"/>
                </c:ext>
              </c:extLst>
            </c:dLbl>
            <c:dLbl>
              <c:idx val="3"/>
              <c:layout>
                <c:manualLayout>
                  <c:x val="0"/>
                  <c:y val="-1.6339869281045753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B45-4C08-AD9E-FA832207E8E9}"/>
                </c:ext>
              </c:extLst>
            </c:dLbl>
            <c:dLbl>
              <c:idx val="4"/>
              <c:layout>
                <c:manualLayout>
                  <c:x val="0"/>
                  <c:y val="1.6339869281045676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bc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B45-4C08-AD9E-FA832207E8E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'Table S3'!$C$19:$C$23</c:f>
                <c:numCache>
                  <c:formatCode>General</c:formatCode>
                  <c:ptCount val="5"/>
                  <c:pt idx="0">
                    <c:v>7.4190756069979595E-3</c:v>
                  </c:pt>
                  <c:pt idx="1">
                    <c:v>1.0309687019544822E-2</c:v>
                  </c:pt>
                  <c:pt idx="2">
                    <c:v>1.1450359588721197E-2</c:v>
                  </c:pt>
                  <c:pt idx="3">
                    <c:v>9.4508728745456624E-3</c:v>
                  </c:pt>
                  <c:pt idx="4">
                    <c:v>2.1226244065655551E-3</c:v>
                  </c:pt>
                </c:numCache>
              </c:numRef>
            </c:plus>
            <c:minus>
              <c:numRef>
                <c:f>'Table S3'!$C$19:$C$23</c:f>
                <c:numCache>
                  <c:formatCode>General</c:formatCode>
                  <c:ptCount val="5"/>
                  <c:pt idx="0">
                    <c:v>7.4190756069979595E-3</c:v>
                  </c:pt>
                  <c:pt idx="1">
                    <c:v>1.0309687019544822E-2</c:v>
                  </c:pt>
                  <c:pt idx="2">
                    <c:v>1.1450359588721197E-2</c:v>
                  </c:pt>
                  <c:pt idx="3">
                    <c:v>9.4508728745456624E-3</c:v>
                  </c:pt>
                  <c:pt idx="4">
                    <c:v>2.1226244065655551E-3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'Table S3'!$A$19:$A$23</c:f>
              <c:strCache>
                <c:ptCount val="5"/>
                <c:pt idx="0">
                  <c:v>W</c:v>
                </c:pt>
                <c:pt idx="1">
                  <c:v>B</c:v>
                </c:pt>
                <c:pt idx="2">
                  <c:v>G</c:v>
                </c:pt>
                <c:pt idx="3">
                  <c:v>Y</c:v>
                </c:pt>
                <c:pt idx="4">
                  <c:v>R</c:v>
                </c:pt>
              </c:strCache>
            </c:strRef>
          </c:cat>
          <c:val>
            <c:numRef>
              <c:f>'Table S3'!$B$19:$B$23</c:f>
              <c:numCache>
                <c:formatCode>General</c:formatCode>
                <c:ptCount val="5"/>
                <c:pt idx="0">
                  <c:v>0.80417561778188928</c:v>
                </c:pt>
                <c:pt idx="1">
                  <c:v>0.7919046518563766</c:v>
                </c:pt>
                <c:pt idx="2">
                  <c:v>0.77579179789856978</c:v>
                </c:pt>
                <c:pt idx="3">
                  <c:v>0.76602661768946756</c:v>
                </c:pt>
                <c:pt idx="4">
                  <c:v>0.78244844488612098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B45-4C08-AD9E-FA832207E8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612556304"/>
        <c:axId val="612552696"/>
      </c:barChart>
      <c:catAx>
        <c:axId val="6125563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2696"/>
        <c:crosses val="autoZero"/>
        <c:auto val="1"/>
        <c:lblAlgn val="ctr"/>
        <c:lblOffset val="100"/>
        <c:noMultiLvlLbl val="0"/>
      </c:catAx>
      <c:valAx>
        <c:axId val="612552696"/>
        <c:scaling>
          <c:orientation val="minMax"/>
          <c:max val="0.85000000000000009"/>
          <c:min val="0.70000000000000007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0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Fv'/Fm'</a:t>
                </a:r>
                <a:endParaRPr lang="zh-CN" altLang="en-US" sz="1000" b="1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5.208333333333333E-3"/>
              <c:y val="0.3418322751309189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6304"/>
        <c:crosses val="autoZero"/>
        <c:crossBetween val="between"/>
        <c:majorUnit val="5.000000000000001E-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612409776902887"/>
          <c:y val="0.1556027127814697"/>
          <c:w val="0.78825090223097105"/>
          <c:h val="0.72431367557115411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FEE-4FB5-B3DC-38D829D2A51B}"/>
              </c:ext>
            </c:extLst>
          </c:dPt>
          <c:dPt>
            <c:idx val="1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FEE-4FB5-B3DC-38D829D2A51B}"/>
              </c:ext>
            </c:extLst>
          </c:dPt>
          <c:dPt>
            <c:idx val="2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FEE-4FB5-B3DC-38D829D2A51B}"/>
              </c:ext>
            </c:extLst>
          </c:dPt>
          <c:dPt>
            <c:idx val="3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FEE-4FB5-B3DC-38D829D2A51B}"/>
              </c:ext>
            </c:extLst>
          </c:dPt>
          <c:dLbls>
            <c:dLbl>
              <c:idx val="0"/>
              <c:layout>
                <c:manualLayout>
                  <c:x val="0"/>
                  <c:y val="1.8037075106311536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FEE-4FB5-B3DC-38D829D2A51B}"/>
                </c:ext>
              </c:extLst>
            </c:dLbl>
            <c:dLbl>
              <c:idx val="1"/>
              <c:layout>
                <c:manualLayout>
                  <c:x val="0"/>
                  <c:y val="-1.6276750904192776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FEE-4FB5-B3DC-38D829D2A51B}"/>
                </c:ext>
              </c:extLst>
            </c:dLbl>
            <c:dLbl>
              <c:idx val="2"/>
              <c:layout>
                <c:manualLayout>
                  <c:x val="0"/>
                  <c:y val="9.4590992164089414E-3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FEE-4FB5-B3DC-38D829D2A51B}"/>
                </c:ext>
              </c:extLst>
            </c:dLbl>
            <c:dLbl>
              <c:idx val="3"/>
              <c:layout>
                <c:manualLayout>
                  <c:x val="-9.548500806014995E-17"/>
                  <c:y val="-1.4076185447303095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FEE-4FB5-B3DC-38D829D2A51B}"/>
                </c:ext>
              </c:extLst>
            </c:dLbl>
            <c:dLbl>
              <c:idx val="4"/>
              <c:layout>
                <c:manualLayout>
                  <c:x val="0"/>
                  <c:y val="-2.4415126356289143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ab</a:t>
                    </a:r>
                    <a:endParaRPr lang="en-US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FEE-4FB5-B3DC-38D829D2A51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'Table S3'!$C$8:$C$12</c:f>
                <c:numCache>
                  <c:formatCode>General</c:formatCode>
                  <c:ptCount val="5"/>
                  <c:pt idx="0">
                    <c:v>5.6769036736703232E-3</c:v>
                  </c:pt>
                  <c:pt idx="1">
                    <c:v>1.1666868849060031E-2</c:v>
                  </c:pt>
                  <c:pt idx="2">
                    <c:v>4.0367994376853912E-3</c:v>
                  </c:pt>
                  <c:pt idx="3">
                    <c:v>1.1903544690165847E-2</c:v>
                  </c:pt>
                  <c:pt idx="4">
                    <c:v>1.2937723047571272E-2</c:v>
                  </c:pt>
                </c:numCache>
              </c:numRef>
            </c:plus>
            <c:minus>
              <c:numRef>
                <c:f>'Table S3'!$C$8:$C$12</c:f>
                <c:numCache>
                  <c:formatCode>General</c:formatCode>
                  <c:ptCount val="5"/>
                  <c:pt idx="0">
                    <c:v>5.6769036736703232E-3</c:v>
                  </c:pt>
                  <c:pt idx="1">
                    <c:v>1.1666868849060031E-2</c:v>
                  </c:pt>
                  <c:pt idx="2">
                    <c:v>4.0367994376853912E-3</c:v>
                  </c:pt>
                  <c:pt idx="3">
                    <c:v>1.1903544690165847E-2</c:v>
                  </c:pt>
                  <c:pt idx="4">
                    <c:v>1.2937723047571272E-2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'Table S3'!$A$8:$A$12</c:f>
              <c:strCache>
                <c:ptCount val="5"/>
                <c:pt idx="0">
                  <c:v>W</c:v>
                </c:pt>
                <c:pt idx="1">
                  <c:v>B</c:v>
                </c:pt>
                <c:pt idx="2">
                  <c:v>G</c:v>
                </c:pt>
                <c:pt idx="3">
                  <c:v>Y</c:v>
                </c:pt>
                <c:pt idx="4">
                  <c:v>R</c:v>
                </c:pt>
              </c:strCache>
            </c:strRef>
          </c:cat>
          <c:val>
            <c:numRef>
              <c:f>'Table S3'!$B$8:$B$12</c:f>
              <c:numCache>
                <c:formatCode>General</c:formatCode>
                <c:ptCount val="5"/>
                <c:pt idx="0">
                  <c:v>0.85857352046598945</c:v>
                </c:pt>
                <c:pt idx="1">
                  <c:v>0.84665828832735224</c:v>
                </c:pt>
                <c:pt idx="2">
                  <c:v>0.8355005398959463</c:v>
                </c:pt>
                <c:pt idx="3">
                  <c:v>0.82476212713900732</c:v>
                </c:pt>
                <c:pt idx="4">
                  <c:v>0.84381601588553179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9FEE-4FB5-B3DC-38D829D2A51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612556304"/>
        <c:axId val="612552696"/>
      </c:barChart>
      <c:catAx>
        <c:axId val="6125563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2696"/>
        <c:crosses val="autoZero"/>
        <c:auto val="1"/>
        <c:lblAlgn val="ctr"/>
        <c:lblOffset val="100"/>
        <c:noMultiLvlLbl val="0"/>
      </c:catAx>
      <c:valAx>
        <c:axId val="612552696"/>
        <c:scaling>
          <c:orientation val="minMax"/>
          <c:max val="0.9"/>
          <c:min val="0.70000000000000007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0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Fv/Fm</a:t>
                </a:r>
                <a:endParaRPr lang="zh-CN" altLang="en-US" sz="1000" b="1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5.208333333333333E-3"/>
              <c:y val="0.357592527561537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6304"/>
        <c:crosses val="autoZero"/>
        <c:crossBetween val="between"/>
        <c:majorUnit val="5.000000000000001E-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612409776902887"/>
          <c:y val="0.15593917743654964"/>
          <c:w val="0.78825090223097105"/>
          <c:h val="0.72431367557115411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C99-414A-98C8-7D905BB75C72}"/>
              </c:ext>
            </c:extLst>
          </c:dPt>
          <c:dPt>
            <c:idx val="1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C99-414A-98C8-7D905BB75C72}"/>
              </c:ext>
            </c:extLst>
          </c:dPt>
          <c:dPt>
            <c:idx val="2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C99-414A-98C8-7D905BB75C72}"/>
              </c:ext>
            </c:extLst>
          </c:dPt>
          <c:dPt>
            <c:idx val="3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C99-414A-98C8-7D905BB75C72}"/>
              </c:ext>
            </c:extLst>
          </c:dPt>
          <c:dLbls>
            <c:dLbl>
              <c:idx val="0"/>
              <c:layout>
                <c:manualLayout>
                  <c:x val="0"/>
                  <c:y val="0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C99-414A-98C8-7D905BB75C7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C99-414A-98C8-7D905BB75C72}"/>
                </c:ext>
              </c:extLst>
            </c:dLbl>
            <c:dLbl>
              <c:idx val="2"/>
              <c:layout>
                <c:manualLayout>
                  <c:x val="0"/>
                  <c:y val="0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C99-414A-98C8-7D905BB75C72}"/>
                </c:ext>
              </c:extLst>
            </c:dLbl>
            <c:dLbl>
              <c:idx val="3"/>
              <c:layout>
                <c:manualLayout>
                  <c:x val="-9.548500806014995E-17"/>
                  <c:y val="-7.6982294072363358E-3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C99-414A-98C8-7D905BB75C72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C99-414A-98C8-7D905BB75C7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'Table S3'!$C$41:$C$45</c:f>
                <c:numCache>
                  <c:formatCode>General</c:formatCode>
                  <c:ptCount val="5"/>
                  <c:pt idx="0">
                    <c:v>1.0821227056594569E-2</c:v>
                  </c:pt>
                  <c:pt idx="1">
                    <c:v>5.1589509571953957E-3</c:v>
                  </c:pt>
                  <c:pt idx="2">
                    <c:v>1.9517501767492687E-2</c:v>
                  </c:pt>
                  <c:pt idx="3">
                    <c:v>2.8170476700780288E-2</c:v>
                  </c:pt>
                  <c:pt idx="4">
                    <c:v>1.6664459840661408E-2</c:v>
                  </c:pt>
                </c:numCache>
              </c:numRef>
            </c:plus>
            <c:minus>
              <c:numRef>
                <c:f>'Table S3'!$C$41:$C$45</c:f>
                <c:numCache>
                  <c:formatCode>General</c:formatCode>
                  <c:ptCount val="5"/>
                  <c:pt idx="0">
                    <c:v>1.0821227056594569E-2</c:v>
                  </c:pt>
                  <c:pt idx="1">
                    <c:v>5.1589509571953957E-3</c:v>
                  </c:pt>
                  <c:pt idx="2">
                    <c:v>1.9517501767492687E-2</c:v>
                  </c:pt>
                  <c:pt idx="3">
                    <c:v>2.8170476700780288E-2</c:v>
                  </c:pt>
                  <c:pt idx="4">
                    <c:v>1.6664459840661408E-2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'Table S3'!$A$41:$A$45</c:f>
              <c:strCache>
                <c:ptCount val="5"/>
                <c:pt idx="0">
                  <c:v>W</c:v>
                </c:pt>
                <c:pt idx="1">
                  <c:v>B</c:v>
                </c:pt>
                <c:pt idx="2">
                  <c:v>G</c:v>
                </c:pt>
                <c:pt idx="3">
                  <c:v>Y</c:v>
                </c:pt>
                <c:pt idx="4">
                  <c:v>R</c:v>
                </c:pt>
              </c:strCache>
            </c:strRef>
          </c:cat>
          <c:val>
            <c:numRef>
              <c:f>'Table S3'!$B$41:$B$45</c:f>
              <c:numCache>
                <c:formatCode>General</c:formatCode>
                <c:ptCount val="5"/>
                <c:pt idx="0">
                  <c:v>0.89250437253527026</c:v>
                </c:pt>
                <c:pt idx="1">
                  <c:v>0.82430100210112411</c:v>
                </c:pt>
                <c:pt idx="2">
                  <c:v>0.76024255414627107</c:v>
                </c:pt>
                <c:pt idx="3">
                  <c:v>0.73454927131445813</c:v>
                </c:pt>
                <c:pt idx="4">
                  <c:v>0.78652415179292878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8C99-414A-98C8-7D905BB75C7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612556304"/>
        <c:axId val="612552696"/>
      </c:barChart>
      <c:catAx>
        <c:axId val="6125563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2696"/>
        <c:crosses val="autoZero"/>
        <c:auto val="1"/>
        <c:lblAlgn val="ctr"/>
        <c:lblOffset val="100"/>
        <c:noMultiLvlLbl val="0"/>
      </c:catAx>
      <c:valAx>
        <c:axId val="612552696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0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qP</a:t>
                </a:r>
                <a:endParaRPr lang="zh-CN" altLang="en-US" sz="1000" b="1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1.0416666666666666E-2"/>
              <c:y val="0.3809831636650915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6304"/>
        <c:crosses val="autoZero"/>
        <c:crossBetween val="between"/>
        <c:majorUnit val="0.2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612409776902887"/>
          <c:y val="0.1556027127814697"/>
          <c:w val="0.78825090223097105"/>
          <c:h val="0.72431367557115411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76E-4D49-8E13-2432604477E1}"/>
              </c:ext>
            </c:extLst>
          </c:dPt>
          <c:dPt>
            <c:idx val="1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76E-4D49-8E13-2432604477E1}"/>
              </c:ext>
            </c:extLst>
          </c:dPt>
          <c:dPt>
            <c:idx val="2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76E-4D49-8E13-2432604477E1}"/>
              </c:ext>
            </c:extLst>
          </c:dPt>
          <c:dPt>
            <c:idx val="3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76E-4D49-8E13-2432604477E1}"/>
              </c:ext>
            </c:extLst>
          </c:dPt>
          <c:dLbls>
            <c:dLbl>
              <c:idx val="0"/>
              <c:layout>
                <c:manualLayout>
                  <c:x val="0"/>
                  <c:y val="-7.6982294072363705E-3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e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76E-4D49-8E13-2432604477E1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76E-4D49-8E13-2432604477E1}"/>
                </c:ext>
              </c:extLst>
            </c:dLbl>
            <c:dLbl>
              <c:idx val="2"/>
              <c:layout>
                <c:manualLayout>
                  <c:x val="0"/>
                  <c:y val="7.6982294072363358E-3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76E-4D49-8E13-2432604477E1}"/>
                </c:ext>
              </c:extLst>
            </c:dLbl>
            <c:dLbl>
              <c:idx val="3"/>
              <c:layout>
                <c:manualLayout>
                  <c:x val="-9.548500806014995E-17"/>
                  <c:y val="0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76E-4D49-8E13-2432604477E1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76E-4D49-8E13-2432604477E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'Table S3'!$C$52:$C$56</c:f>
                <c:numCache>
                  <c:formatCode>General</c:formatCode>
                  <c:ptCount val="5"/>
                  <c:pt idx="0">
                    <c:v>4.6130383184054505E-2</c:v>
                  </c:pt>
                  <c:pt idx="1">
                    <c:v>4.7925049315333285E-2</c:v>
                  </c:pt>
                  <c:pt idx="2">
                    <c:v>3.1207798787919291E-2</c:v>
                  </c:pt>
                  <c:pt idx="3">
                    <c:v>1.9486014610789897E-2</c:v>
                  </c:pt>
                  <c:pt idx="4">
                    <c:v>3.7101068797962718E-2</c:v>
                  </c:pt>
                </c:numCache>
              </c:numRef>
            </c:plus>
            <c:minus>
              <c:numRef>
                <c:f>'Table S3'!$C$52:$C$56</c:f>
                <c:numCache>
                  <c:formatCode>General</c:formatCode>
                  <c:ptCount val="5"/>
                  <c:pt idx="0">
                    <c:v>4.6130383184054505E-2</c:v>
                  </c:pt>
                  <c:pt idx="1">
                    <c:v>4.7925049315333285E-2</c:v>
                  </c:pt>
                  <c:pt idx="2">
                    <c:v>3.1207798787919291E-2</c:v>
                  </c:pt>
                  <c:pt idx="3">
                    <c:v>1.9486014610789897E-2</c:v>
                  </c:pt>
                  <c:pt idx="4">
                    <c:v>3.7101068797962718E-2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'Table S3'!$A$52:$A$56</c:f>
              <c:strCache>
                <c:ptCount val="5"/>
                <c:pt idx="0">
                  <c:v>W</c:v>
                </c:pt>
                <c:pt idx="1">
                  <c:v>B</c:v>
                </c:pt>
                <c:pt idx="2">
                  <c:v>G</c:v>
                </c:pt>
                <c:pt idx="3">
                  <c:v>Y</c:v>
                </c:pt>
                <c:pt idx="4">
                  <c:v>R</c:v>
                </c:pt>
              </c:strCache>
            </c:strRef>
          </c:cat>
          <c:val>
            <c:numRef>
              <c:f>'Table S3'!$B$52:$B$56</c:f>
              <c:numCache>
                <c:formatCode>General</c:formatCode>
                <c:ptCount val="5"/>
                <c:pt idx="0">
                  <c:v>1.137120711754396</c:v>
                </c:pt>
                <c:pt idx="1">
                  <c:v>1.2978142811680682</c:v>
                </c:pt>
                <c:pt idx="2">
                  <c:v>1.565764595205388</c:v>
                </c:pt>
                <c:pt idx="3">
                  <c:v>1.6769496282254799</c:v>
                </c:pt>
                <c:pt idx="4">
                  <c:v>1.437872167797728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76E-4D49-8E13-2432604477E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612556304"/>
        <c:axId val="612552696"/>
      </c:barChart>
      <c:catAx>
        <c:axId val="6125563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2696"/>
        <c:crosses val="autoZero"/>
        <c:auto val="1"/>
        <c:lblAlgn val="ctr"/>
        <c:lblOffset val="100"/>
        <c:noMultiLvlLbl val="0"/>
      </c:catAx>
      <c:valAx>
        <c:axId val="612552696"/>
        <c:scaling>
          <c:orientation val="minMax"/>
          <c:max val="2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0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NPQ</a:t>
                </a:r>
                <a:endParaRPr lang="zh-CN" altLang="en-US" sz="1000" b="1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5.208333333333333E-3"/>
              <c:y val="0.3153979345187592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6304"/>
        <c:crosses val="autoZero"/>
        <c:crossBetween val="between"/>
        <c:majorUnit val="0.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133243110236224"/>
          <c:y val="0.1556027127814697"/>
          <c:w val="0.78825090223097105"/>
          <c:h val="0.72431367557115411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6AF-4E30-B9AA-829492FCB95F}"/>
              </c:ext>
            </c:extLst>
          </c:dPt>
          <c:dPt>
            <c:idx val="1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6AF-4E30-B9AA-829492FCB95F}"/>
              </c:ext>
            </c:extLst>
          </c:dPt>
          <c:dPt>
            <c:idx val="2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6AF-4E30-B9AA-829492FCB95F}"/>
              </c:ext>
            </c:extLst>
          </c:dPt>
          <c:dPt>
            <c:idx val="3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6AF-4E30-B9AA-829492FCB95F}"/>
              </c:ext>
            </c:extLst>
          </c:dPt>
          <c:dLbls>
            <c:dLbl>
              <c:idx val="0"/>
              <c:layout>
                <c:manualLayout>
                  <c:x val="0"/>
                  <c:y val="1.5396458814472672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6AF-4E30-B9AA-829492FCB95F}"/>
                </c:ext>
              </c:extLst>
            </c:dLbl>
            <c:dLbl>
              <c:idx val="1"/>
              <c:layout>
                <c:manualLayout>
                  <c:x val="-4.7742504030074975E-17"/>
                  <c:y val="1.5836509649421893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6AF-4E30-B9AA-829492FCB95F}"/>
                </c:ext>
              </c:extLst>
            </c:dLbl>
            <c:dLbl>
              <c:idx val="2"/>
              <c:layout>
                <c:manualLayout>
                  <c:x val="-5.2083333333334285E-3"/>
                  <c:y val="0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6AF-4E30-B9AA-829492FCB95F}"/>
                </c:ext>
              </c:extLst>
            </c:dLbl>
            <c:dLbl>
              <c:idx val="3"/>
              <c:layout>
                <c:manualLayout>
                  <c:x val="-9.548500806014995E-17"/>
                  <c:y val="1.5396458814472672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e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6AF-4E30-B9AA-829492FCB95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6AF-4E30-B9AA-829492FCB95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'Table S3'!$C$63:$C$67</c:f>
                <c:numCache>
                  <c:formatCode>General</c:formatCode>
                  <c:ptCount val="5"/>
                  <c:pt idx="0">
                    <c:v>1.4819556386454329</c:v>
                  </c:pt>
                  <c:pt idx="1">
                    <c:v>1.506134338169814</c:v>
                  </c:pt>
                  <c:pt idx="2">
                    <c:v>1.7184973601196147</c:v>
                  </c:pt>
                  <c:pt idx="3">
                    <c:v>2.2776566095719333</c:v>
                  </c:pt>
                  <c:pt idx="4">
                    <c:v>1.9476818269266063</c:v>
                  </c:pt>
                </c:numCache>
              </c:numRef>
            </c:plus>
            <c:minus>
              <c:numRef>
                <c:f>'Table S3'!$C$63:$C$67</c:f>
                <c:numCache>
                  <c:formatCode>General</c:formatCode>
                  <c:ptCount val="5"/>
                  <c:pt idx="0">
                    <c:v>1.4819556386454329</c:v>
                  </c:pt>
                  <c:pt idx="1">
                    <c:v>1.506134338169814</c:v>
                  </c:pt>
                  <c:pt idx="2">
                    <c:v>1.7184973601196147</c:v>
                  </c:pt>
                  <c:pt idx="3">
                    <c:v>2.2776566095719333</c:v>
                  </c:pt>
                  <c:pt idx="4">
                    <c:v>1.9476818269266063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'Table S3'!$A$63:$A$67</c:f>
              <c:strCache>
                <c:ptCount val="5"/>
                <c:pt idx="0">
                  <c:v>W</c:v>
                </c:pt>
                <c:pt idx="1">
                  <c:v>B</c:v>
                </c:pt>
                <c:pt idx="2">
                  <c:v>G</c:v>
                </c:pt>
                <c:pt idx="3">
                  <c:v>Y</c:v>
                </c:pt>
                <c:pt idx="4">
                  <c:v>R</c:v>
                </c:pt>
              </c:strCache>
            </c:strRef>
          </c:cat>
          <c:val>
            <c:numRef>
              <c:f>'Table S3'!$B$63:$B$67</c:f>
              <c:numCache>
                <c:formatCode>General</c:formatCode>
                <c:ptCount val="5"/>
                <c:pt idx="0">
                  <c:v>89.049234815575218</c:v>
                </c:pt>
                <c:pt idx="1">
                  <c:v>83.530277250529736</c:v>
                </c:pt>
                <c:pt idx="2">
                  <c:v>74.290288517476796</c:v>
                </c:pt>
                <c:pt idx="3">
                  <c:v>70.893893669439024</c:v>
                </c:pt>
                <c:pt idx="4">
                  <c:v>77.507292440422219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6AF-4E30-B9AA-829492FCB95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612556304"/>
        <c:axId val="612552696"/>
      </c:barChart>
      <c:catAx>
        <c:axId val="6125563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2696"/>
        <c:crosses val="autoZero"/>
        <c:auto val="1"/>
        <c:lblAlgn val="ctr"/>
        <c:lblOffset val="100"/>
        <c:noMultiLvlLbl val="0"/>
      </c:catAx>
      <c:valAx>
        <c:axId val="612552696"/>
        <c:scaling>
          <c:orientation val="minMax"/>
          <c:max val="12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10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ETR</a:t>
                </a:r>
                <a:endParaRPr lang="zh-CN" altLang="en-US" sz="1000" b="1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5.208333333333333E-3"/>
              <c:y val="0.3728068039382047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12556304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chart" Target="../charts/chart8.xml"/><Relationship Id="rId7" Type="http://schemas.openxmlformats.org/officeDocument/2006/relationships/image" Target="../media/image2.png"/><Relationship Id="rId12" Type="http://schemas.openxmlformats.org/officeDocument/2006/relationships/image" Target="../media/image7.png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11" Type="http://schemas.openxmlformats.org/officeDocument/2006/relationships/image" Target="../media/image6.png"/><Relationship Id="rId5" Type="http://schemas.openxmlformats.org/officeDocument/2006/relationships/chart" Target="../charts/chart10.xml"/><Relationship Id="rId10" Type="http://schemas.openxmlformats.org/officeDocument/2006/relationships/image" Target="../media/image5.png"/><Relationship Id="rId4" Type="http://schemas.openxmlformats.org/officeDocument/2006/relationships/chart" Target="../charts/chart9.xml"/><Relationship Id="rId9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.tiff"/><Relationship Id="rId13" Type="http://schemas.openxmlformats.org/officeDocument/2006/relationships/image" Target="../media/image20.tiff"/><Relationship Id="rId18" Type="http://schemas.openxmlformats.org/officeDocument/2006/relationships/image" Target="../media/image25.tiff"/><Relationship Id="rId3" Type="http://schemas.openxmlformats.org/officeDocument/2006/relationships/image" Target="../media/image10.jpeg"/><Relationship Id="rId7" Type="http://schemas.openxmlformats.org/officeDocument/2006/relationships/image" Target="../media/image14.tiff"/><Relationship Id="rId12" Type="http://schemas.openxmlformats.org/officeDocument/2006/relationships/image" Target="../media/image19.tiff"/><Relationship Id="rId17" Type="http://schemas.openxmlformats.org/officeDocument/2006/relationships/image" Target="../media/image24.tiff"/><Relationship Id="rId2" Type="http://schemas.openxmlformats.org/officeDocument/2006/relationships/image" Target="../media/image9.jpeg"/><Relationship Id="rId16" Type="http://schemas.openxmlformats.org/officeDocument/2006/relationships/image" Target="../media/image23.tiff"/><Relationship Id="rId20" Type="http://schemas.openxmlformats.org/officeDocument/2006/relationships/image" Target="../media/image27.tiff"/><Relationship Id="rId1" Type="http://schemas.openxmlformats.org/officeDocument/2006/relationships/image" Target="../media/image8.jpeg"/><Relationship Id="rId6" Type="http://schemas.openxmlformats.org/officeDocument/2006/relationships/image" Target="../media/image13.tiff"/><Relationship Id="rId11" Type="http://schemas.openxmlformats.org/officeDocument/2006/relationships/image" Target="../media/image18.tiff"/><Relationship Id="rId5" Type="http://schemas.openxmlformats.org/officeDocument/2006/relationships/image" Target="../media/image12.jpeg"/><Relationship Id="rId15" Type="http://schemas.openxmlformats.org/officeDocument/2006/relationships/image" Target="../media/image22.tiff"/><Relationship Id="rId10" Type="http://schemas.openxmlformats.org/officeDocument/2006/relationships/image" Target="../media/image17.tiff"/><Relationship Id="rId19" Type="http://schemas.openxmlformats.org/officeDocument/2006/relationships/image" Target="../media/image26.tiff"/><Relationship Id="rId4" Type="http://schemas.openxmlformats.org/officeDocument/2006/relationships/image" Target="../media/image11.jpeg"/><Relationship Id="rId9" Type="http://schemas.openxmlformats.org/officeDocument/2006/relationships/image" Target="../media/image16.tiff"/><Relationship Id="rId14" Type="http://schemas.openxmlformats.org/officeDocument/2006/relationships/image" Target="../media/image2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91637</xdr:rowOff>
    </xdr:from>
    <xdr:to>
      <xdr:col>11</xdr:col>
      <xdr:colOff>205740</xdr:colOff>
      <xdr:row>13</xdr:row>
      <xdr:rowOff>36817</xdr:rowOff>
    </xdr:to>
    <xdr:pic>
      <xdr:nvPicPr>
        <xdr:cNvPr id="35" name="图片 34">
          <a:extLst>
            <a:ext uri="{FF2B5EF4-FFF2-40B4-BE49-F238E27FC236}">
              <a16:creationId xmlns:a16="http://schemas.microsoft.com/office/drawing/2014/main" id="{D549B1DF-053B-4E8A-A9C1-EBFA0F0EFD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50717"/>
          <a:ext cx="6941820" cy="20635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15240</xdr:colOff>
      <xdr:row>100</xdr:row>
      <xdr:rowOff>15240</xdr:rowOff>
    </xdr:from>
    <xdr:to>
      <xdr:col>5</xdr:col>
      <xdr:colOff>68580</xdr:colOff>
      <xdr:row>109</xdr:row>
      <xdr:rowOff>15240</xdr:rowOff>
    </xdr:to>
    <xdr:graphicFrame macro="">
      <xdr:nvGraphicFramePr>
        <xdr:cNvPr id="12" name="图表 2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49</xdr:row>
      <xdr:rowOff>21867</xdr:rowOff>
    </xdr:from>
    <xdr:to>
      <xdr:col>11</xdr:col>
      <xdr:colOff>617220</xdr:colOff>
      <xdr:row>67</xdr:row>
      <xdr:rowOff>19050</xdr:rowOff>
    </xdr:to>
    <xdr:grpSp>
      <xdr:nvGrpSpPr>
        <xdr:cNvPr id="33" name="组合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GrpSpPr/>
      </xdr:nvGrpSpPr>
      <xdr:grpSpPr>
        <a:xfrm>
          <a:off x="3048000" y="8929647"/>
          <a:ext cx="5021580" cy="3151863"/>
          <a:chOff x="588075" y="3573780"/>
          <a:chExt cx="4897792" cy="3294958"/>
        </a:xfrm>
      </xdr:grpSpPr>
      <xdr:grpSp>
        <xdr:nvGrpSpPr>
          <xdr:cNvPr id="34" name="组合 33">
            <a:extLst>
              <a:ext uri="{FF2B5EF4-FFF2-40B4-BE49-F238E27FC236}">
                <a16:creationId xmlns:a16="http://schemas.microsoft.com/office/drawing/2014/main" id="{00000000-0008-0000-0100-000022000000}"/>
              </a:ext>
            </a:extLst>
          </xdr:cNvPr>
          <xdr:cNvGrpSpPr/>
        </xdr:nvGrpSpPr>
        <xdr:grpSpPr>
          <a:xfrm>
            <a:off x="609600" y="3573780"/>
            <a:ext cx="4876267" cy="3294958"/>
            <a:chOff x="609600" y="3573780"/>
            <a:chExt cx="4876267" cy="3294958"/>
          </a:xfrm>
        </xdr:grpSpPr>
        <xdr:graphicFrame macro="">
          <xdr:nvGraphicFramePr>
            <xdr:cNvPr id="39" name="图表 38">
              <a:extLst>
                <a:ext uri="{FF2B5EF4-FFF2-40B4-BE49-F238E27FC236}">
                  <a16:creationId xmlns:a16="http://schemas.microsoft.com/office/drawing/2014/main" id="{00000000-0008-0000-0100-000027000000}"/>
                </a:ext>
              </a:extLst>
            </xdr:cNvPr>
            <xdr:cNvGraphicFramePr>
              <a:graphicFrameLocks/>
            </xdr:cNvGraphicFramePr>
          </xdr:nvGraphicFramePr>
          <xdr:xfrm>
            <a:off x="609600" y="3573780"/>
            <a:ext cx="2438400" cy="1649730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  <xdr:graphicFrame macro="">
          <xdr:nvGraphicFramePr>
            <xdr:cNvPr id="40" name="图表 39">
              <a:extLst>
                <a:ext uri="{FF2B5EF4-FFF2-40B4-BE49-F238E27FC236}">
                  <a16:creationId xmlns:a16="http://schemas.microsoft.com/office/drawing/2014/main" id="{00000000-0008-0000-0100-000028000000}"/>
                </a:ext>
              </a:extLst>
            </xdr:cNvPr>
            <xdr:cNvGraphicFramePr>
              <a:graphicFrameLocks/>
            </xdr:cNvGraphicFramePr>
          </xdr:nvGraphicFramePr>
          <xdr:xfrm>
            <a:off x="3047466" y="3573780"/>
            <a:ext cx="2438401" cy="1649730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3"/>
            </a:graphicData>
          </a:graphic>
        </xdr:graphicFrame>
        <xdr:graphicFrame macro="">
          <xdr:nvGraphicFramePr>
            <xdr:cNvPr id="41" name="图表 40">
              <a:extLst>
                <a:ext uri="{FF2B5EF4-FFF2-40B4-BE49-F238E27FC236}">
                  <a16:creationId xmlns:a16="http://schemas.microsoft.com/office/drawing/2014/main" id="{00000000-0008-0000-0100-000029000000}"/>
                </a:ext>
              </a:extLst>
            </xdr:cNvPr>
            <xdr:cNvGraphicFramePr>
              <a:graphicFrameLocks/>
            </xdr:cNvGraphicFramePr>
          </xdr:nvGraphicFramePr>
          <xdr:xfrm>
            <a:off x="609600" y="5219008"/>
            <a:ext cx="2438400" cy="1649730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4"/>
            </a:graphicData>
          </a:graphic>
        </xdr:graphicFrame>
        <xdr:graphicFrame macro="">
          <xdr:nvGraphicFramePr>
            <xdr:cNvPr id="42" name="图表 41">
              <a:extLst>
                <a:ext uri="{FF2B5EF4-FFF2-40B4-BE49-F238E27FC236}">
                  <a16:creationId xmlns:a16="http://schemas.microsoft.com/office/drawing/2014/main" id="{00000000-0008-0000-0100-00002A000000}"/>
                </a:ext>
              </a:extLst>
            </xdr:cNvPr>
            <xdr:cNvGraphicFramePr>
              <a:graphicFrameLocks/>
            </xdr:cNvGraphicFramePr>
          </xdr:nvGraphicFramePr>
          <xdr:xfrm>
            <a:off x="3047466" y="5219008"/>
            <a:ext cx="2438401" cy="1649730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5"/>
            </a:graphicData>
          </a:graphic>
        </xdr:graphicFrame>
      </xdr:grpSp>
      <xdr:sp macro="" textlink="">
        <xdr:nvSpPr>
          <xdr:cNvPr id="35" name="文本框 34">
            <a:extLst>
              <a:ext uri="{FF2B5EF4-FFF2-40B4-BE49-F238E27FC236}">
                <a16:creationId xmlns:a16="http://schemas.microsoft.com/office/drawing/2014/main" id="{00000000-0008-0000-0100-000023000000}"/>
              </a:ext>
            </a:extLst>
          </xdr:cNvPr>
          <xdr:cNvSpPr txBox="1"/>
        </xdr:nvSpPr>
        <xdr:spPr>
          <a:xfrm>
            <a:off x="588075" y="5260222"/>
            <a:ext cx="220980" cy="22098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zh-CN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C</a:t>
            </a:r>
            <a:endParaRPr lang="zh-CN" altLang="en-US" sz="10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36" name="文本框 35">
            <a:extLst>
              <a:ext uri="{FF2B5EF4-FFF2-40B4-BE49-F238E27FC236}">
                <a16:creationId xmlns:a16="http://schemas.microsoft.com/office/drawing/2014/main" id="{00000000-0008-0000-0100-000024000000}"/>
              </a:ext>
            </a:extLst>
          </xdr:cNvPr>
          <xdr:cNvSpPr txBox="1"/>
        </xdr:nvSpPr>
        <xdr:spPr>
          <a:xfrm>
            <a:off x="603315" y="3574818"/>
            <a:ext cx="220980" cy="22098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zh-CN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A</a:t>
            </a:r>
            <a:endParaRPr lang="zh-CN" altLang="en-US" sz="10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37" name="文本框 36">
            <a:extLst>
              <a:ext uri="{FF2B5EF4-FFF2-40B4-BE49-F238E27FC236}">
                <a16:creationId xmlns:a16="http://schemas.microsoft.com/office/drawing/2014/main" id="{00000000-0008-0000-0100-000025000000}"/>
              </a:ext>
            </a:extLst>
          </xdr:cNvPr>
          <xdr:cNvSpPr txBox="1"/>
        </xdr:nvSpPr>
        <xdr:spPr>
          <a:xfrm>
            <a:off x="3056954" y="5252256"/>
            <a:ext cx="220980" cy="22098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zh-CN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D</a:t>
            </a:r>
            <a:endParaRPr lang="zh-CN" altLang="en-US" sz="10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38" name="文本框 37">
            <a:extLst>
              <a:ext uri="{FF2B5EF4-FFF2-40B4-BE49-F238E27FC236}">
                <a16:creationId xmlns:a16="http://schemas.microsoft.com/office/drawing/2014/main" id="{00000000-0008-0000-0100-000026000000}"/>
              </a:ext>
            </a:extLst>
          </xdr:cNvPr>
          <xdr:cNvSpPr txBox="1"/>
        </xdr:nvSpPr>
        <xdr:spPr>
          <a:xfrm flipH="1">
            <a:off x="3056688" y="3582784"/>
            <a:ext cx="220980" cy="25146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zh-CN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B</a:t>
            </a:r>
            <a:endParaRPr lang="zh-CN" altLang="en-US" sz="10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121920</xdr:colOff>
      <xdr:row>1</xdr:row>
      <xdr:rowOff>30480</xdr:rowOff>
    </xdr:from>
    <xdr:to>
      <xdr:col>14</xdr:col>
      <xdr:colOff>114300</xdr:colOff>
      <xdr:row>27</xdr:row>
      <xdr:rowOff>125730</xdr:rowOff>
    </xdr:to>
    <xdr:grpSp>
      <xdr:nvGrpSpPr>
        <xdr:cNvPr id="68" name="组合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GrpSpPr/>
      </xdr:nvGrpSpPr>
      <xdr:grpSpPr>
        <a:xfrm>
          <a:off x="3779520" y="289560"/>
          <a:ext cx="4869180" cy="4652010"/>
          <a:chOff x="6164580" y="434340"/>
          <a:chExt cx="4869180" cy="4804410"/>
        </a:xfrm>
      </xdr:grpSpPr>
      <xdr:graphicFrame macro="">
        <xdr:nvGraphicFramePr>
          <xdr:cNvPr id="53" name="图表 52">
            <a:extLst>
              <a:ext uri="{FF2B5EF4-FFF2-40B4-BE49-F238E27FC236}">
                <a16:creationId xmlns:a16="http://schemas.microsoft.com/office/drawing/2014/main" id="{00000000-0008-0000-0200-000035000000}"/>
              </a:ext>
            </a:extLst>
          </xdr:cNvPr>
          <xdr:cNvGraphicFramePr>
            <a:graphicFrameLocks/>
          </xdr:cNvGraphicFramePr>
        </xdr:nvGraphicFramePr>
        <xdr:xfrm>
          <a:off x="8595360" y="2034540"/>
          <a:ext cx="2438400" cy="160401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54" name="图表 53">
            <a:extLst>
              <a:ext uri="{FF2B5EF4-FFF2-40B4-BE49-F238E27FC236}">
                <a16:creationId xmlns:a16="http://schemas.microsoft.com/office/drawing/2014/main" id="{00000000-0008-0000-0200-000036000000}"/>
              </a:ext>
            </a:extLst>
          </xdr:cNvPr>
          <xdr:cNvGraphicFramePr>
            <a:graphicFrameLocks/>
          </xdr:cNvGraphicFramePr>
        </xdr:nvGraphicFramePr>
        <xdr:xfrm>
          <a:off x="8595360" y="434340"/>
          <a:ext cx="2438400" cy="160540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55" name="图表 54">
            <a:extLst>
              <a:ext uri="{FF2B5EF4-FFF2-40B4-BE49-F238E27FC236}">
                <a16:creationId xmlns:a16="http://schemas.microsoft.com/office/drawing/2014/main" id="{00000000-0008-0000-0200-000037000000}"/>
              </a:ext>
            </a:extLst>
          </xdr:cNvPr>
          <xdr:cNvGraphicFramePr>
            <a:graphicFrameLocks/>
          </xdr:cNvGraphicFramePr>
        </xdr:nvGraphicFramePr>
        <xdr:xfrm>
          <a:off x="6164580" y="434340"/>
          <a:ext cx="2438400" cy="161163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57" name="图表 56">
            <a:extLst>
              <a:ext uri="{FF2B5EF4-FFF2-40B4-BE49-F238E27FC236}">
                <a16:creationId xmlns:a16="http://schemas.microsoft.com/office/drawing/2014/main" id="{00000000-0008-0000-0200-000039000000}"/>
              </a:ext>
            </a:extLst>
          </xdr:cNvPr>
          <xdr:cNvGraphicFramePr>
            <a:graphicFrameLocks/>
          </xdr:cNvGraphicFramePr>
        </xdr:nvGraphicFramePr>
        <xdr:xfrm>
          <a:off x="6164580" y="2034540"/>
          <a:ext cx="2438400" cy="160401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58" name="图表 57">
            <a:extLst>
              <a:ext uri="{FF2B5EF4-FFF2-40B4-BE49-F238E27FC236}">
                <a16:creationId xmlns:a16="http://schemas.microsoft.com/office/drawing/2014/main" id="{00000000-0008-0000-0200-00003A000000}"/>
              </a:ext>
            </a:extLst>
          </xdr:cNvPr>
          <xdr:cNvGraphicFramePr>
            <a:graphicFrameLocks/>
          </xdr:cNvGraphicFramePr>
        </xdr:nvGraphicFramePr>
        <xdr:xfrm>
          <a:off x="8595360" y="3627120"/>
          <a:ext cx="2438400" cy="161163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59" name="图表 58">
            <a:extLst>
              <a:ext uri="{FF2B5EF4-FFF2-40B4-BE49-F238E27FC236}">
                <a16:creationId xmlns:a16="http://schemas.microsoft.com/office/drawing/2014/main" id="{00000000-0008-0000-0200-00003B000000}"/>
              </a:ext>
            </a:extLst>
          </xdr:cNvPr>
          <xdr:cNvGraphicFramePr>
            <a:graphicFrameLocks/>
          </xdr:cNvGraphicFramePr>
        </xdr:nvGraphicFramePr>
        <xdr:xfrm>
          <a:off x="6164580" y="3627120"/>
          <a:ext cx="2438400" cy="161163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60" name="文本框 59">
            <a:extLst>
              <a:ext uri="{FF2B5EF4-FFF2-40B4-BE49-F238E27FC236}">
                <a16:creationId xmlns:a16="http://schemas.microsoft.com/office/drawing/2014/main" id="{00000000-0008-0000-0200-00003C000000}"/>
              </a:ext>
            </a:extLst>
          </xdr:cNvPr>
          <xdr:cNvSpPr txBox="1"/>
        </xdr:nvSpPr>
        <xdr:spPr>
          <a:xfrm>
            <a:off x="6164580" y="434340"/>
            <a:ext cx="228600" cy="2057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zh-CN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A</a:t>
            </a:r>
            <a:endParaRPr lang="zh-CN" altLang="en-US" sz="12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61" name="文本框 60">
            <a:extLst>
              <a:ext uri="{FF2B5EF4-FFF2-40B4-BE49-F238E27FC236}">
                <a16:creationId xmlns:a16="http://schemas.microsoft.com/office/drawing/2014/main" id="{00000000-0008-0000-0200-00003D000000}"/>
              </a:ext>
            </a:extLst>
          </xdr:cNvPr>
          <xdr:cNvSpPr txBox="1"/>
        </xdr:nvSpPr>
        <xdr:spPr>
          <a:xfrm>
            <a:off x="8602980" y="434340"/>
            <a:ext cx="228600" cy="2057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zh-CN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B</a:t>
            </a:r>
            <a:endParaRPr lang="zh-CN" altLang="en-US" sz="12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64" name="文本框 63">
            <a:extLst>
              <a:ext uri="{FF2B5EF4-FFF2-40B4-BE49-F238E27FC236}">
                <a16:creationId xmlns:a16="http://schemas.microsoft.com/office/drawing/2014/main" id="{00000000-0008-0000-0200-000040000000}"/>
              </a:ext>
            </a:extLst>
          </xdr:cNvPr>
          <xdr:cNvSpPr txBox="1"/>
        </xdr:nvSpPr>
        <xdr:spPr>
          <a:xfrm>
            <a:off x="6172200" y="2072640"/>
            <a:ext cx="228600" cy="2057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zh-CN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C</a:t>
            </a:r>
            <a:endParaRPr lang="zh-CN" altLang="en-US" sz="12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65" name="文本框 64">
            <a:extLst>
              <a:ext uri="{FF2B5EF4-FFF2-40B4-BE49-F238E27FC236}">
                <a16:creationId xmlns:a16="http://schemas.microsoft.com/office/drawing/2014/main" id="{00000000-0008-0000-0200-000041000000}"/>
              </a:ext>
            </a:extLst>
          </xdr:cNvPr>
          <xdr:cNvSpPr txBox="1"/>
        </xdr:nvSpPr>
        <xdr:spPr>
          <a:xfrm>
            <a:off x="8610600" y="2072640"/>
            <a:ext cx="228600" cy="2057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zh-CN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D</a:t>
            </a:r>
            <a:endParaRPr lang="zh-CN" altLang="en-US" sz="12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66" name="文本框 65">
            <a:extLst>
              <a:ext uri="{FF2B5EF4-FFF2-40B4-BE49-F238E27FC236}">
                <a16:creationId xmlns:a16="http://schemas.microsoft.com/office/drawing/2014/main" id="{00000000-0008-0000-0200-000042000000}"/>
              </a:ext>
            </a:extLst>
          </xdr:cNvPr>
          <xdr:cNvSpPr txBox="1"/>
        </xdr:nvSpPr>
        <xdr:spPr>
          <a:xfrm>
            <a:off x="6172200" y="3695700"/>
            <a:ext cx="228600" cy="2057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zh-CN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E</a:t>
            </a:r>
            <a:endParaRPr lang="zh-CN" altLang="en-US" sz="12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67" name="文本框 66">
            <a:extLst>
              <a:ext uri="{FF2B5EF4-FFF2-40B4-BE49-F238E27FC236}">
                <a16:creationId xmlns:a16="http://schemas.microsoft.com/office/drawing/2014/main" id="{00000000-0008-0000-0200-000043000000}"/>
              </a:ext>
            </a:extLst>
          </xdr:cNvPr>
          <xdr:cNvSpPr txBox="1"/>
        </xdr:nvSpPr>
        <xdr:spPr>
          <a:xfrm>
            <a:off x="8610600" y="3695700"/>
            <a:ext cx="228600" cy="2057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zh-CN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F</a:t>
            </a:r>
            <a:endParaRPr lang="zh-CN" altLang="en-US" sz="12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  <xdr:twoCellAnchor>
    <xdr:from>
      <xdr:col>5</xdr:col>
      <xdr:colOff>601980</xdr:colOff>
      <xdr:row>29</xdr:row>
      <xdr:rowOff>7621</xdr:rowOff>
    </xdr:from>
    <xdr:to>
      <xdr:col>14</xdr:col>
      <xdr:colOff>152400</xdr:colOff>
      <xdr:row>36</xdr:row>
      <xdr:rowOff>46905</xdr:rowOff>
    </xdr:to>
    <xdr:grpSp>
      <xdr:nvGrpSpPr>
        <xdr:cNvPr id="76" name="组合 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GrpSpPr>
          <a:grpSpLocks noChangeAspect="1"/>
        </xdr:cNvGrpSpPr>
      </xdr:nvGrpSpPr>
      <xdr:grpSpPr>
        <a:xfrm>
          <a:off x="3649980" y="5173981"/>
          <a:ext cx="5036820" cy="1266104"/>
          <a:chOff x="565542" y="1708854"/>
          <a:chExt cx="8498573" cy="2194101"/>
        </a:xfrm>
      </xdr:grpSpPr>
      <xdr:grpSp>
        <xdr:nvGrpSpPr>
          <xdr:cNvPr id="77" name="组合 76">
            <a:extLst>
              <a:ext uri="{FF2B5EF4-FFF2-40B4-BE49-F238E27FC236}">
                <a16:creationId xmlns:a16="http://schemas.microsoft.com/office/drawing/2014/main" id="{00000000-0008-0000-0200-00004D000000}"/>
              </a:ext>
            </a:extLst>
          </xdr:cNvPr>
          <xdr:cNvGrpSpPr>
            <a:grpSpLocks noChangeAspect="1"/>
          </xdr:cNvGrpSpPr>
        </xdr:nvGrpSpPr>
        <xdr:grpSpPr>
          <a:xfrm>
            <a:off x="565542" y="1708854"/>
            <a:ext cx="8498573" cy="2194101"/>
            <a:chOff x="2361846" y="1789377"/>
            <a:chExt cx="6626176" cy="1710704"/>
          </a:xfrm>
        </xdr:grpSpPr>
        <xdr:pic>
          <xdr:nvPicPr>
            <xdr:cNvPr id="88" name="图片 87">
              <a:extLst>
                <a:ext uri="{FF2B5EF4-FFF2-40B4-BE49-F238E27FC236}">
                  <a16:creationId xmlns:a16="http://schemas.microsoft.com/office/drawing/2014/main" id="{00000000-0008-0000-0200-000058000000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7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t="59966"/>
            <a:stretch/>
          </xdr:blipFill>
          <xdr:spPr>
            <a:xfrm>
              <a:off x="2430216" y="2020824"/>
              <a:ext cx="6346486" cy="127677"/>
            </a:xfrm>
            <a:prstGeom prst="rect">
              <a:avLst/>
            </a:prstGeom>
          </xdr:spPr>
        </xdr:pic>
        <xdr:sp macro="" textlink="">
          <xdr:nvSpPr>
            <xdr:cNvPr id="89" name="文本框 5">
              <a:extLst>
                <a:ext uri="{FF2B5EF4-FFF2-40B4-BE49-F238E27FC236}">
                  <a16:creationId xmlns:a16="http://schemas.microsoft.com/office/drawing/2014/main" id="{00000000-0008-0000-0200-000059000000}"/>
                </a:ext>
              </a:extLst>
            </xdr:cNvPr>
            <xdr:cNvSpPr txBox="1"/>
          </xdr:nvSpPr>
          <xdr:spPr>
            <a:xfrm>
              <a:off x="2881799" y="3228277"/>
              <a:ext cx="263737" cy="26424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7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W</a:t>
              </a:r>
              <a:endParaRPr lang="zh-CN" altLang="en-US" sz="7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90" name="文本框 6">
              <a:extLst>
                <a:ext uri="{FF2B5EF4-FFF2-40B4-BE49-F238E27FC236}">
                  <a16:creationId xmlns:a16="http://schemas.microsoft.com/office/drawing/2014/main" id="{00000000-0008-0000-0200-00005A000000}"/>
                </a:ext>
              </a:extLst>
            </xdr:cNvPr>
            <xdr:cNvSpPr txBox="1"/>
          </xdr:nvSpPr>
          <xdr:spPr>
            <a:xfrm>
              <a:off x="4159273" y="3235841"/>
              <a:ext cx="263737" cy="26424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7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B</a:t>
              </a:r>
              <a:endParaRPr lang="zh-CN" altLang="en-US" sz="7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91" name="文本框 7">
              <a:extLst>
                <a:ext uri="{FF2B5EF4-FFF2-40B4-BE49-F238E27FC236}">
                  <a16:creationId xmlns:a16="http://schemas.microsoft.com/office/drawing/2014/main" id="{00000000-0008-0000-0200-00005B000000}"/>
                </a:ext>
              </a:extLst>
            </xdr:cNvPr>
            <xdr:cNvSpPr txBox="1"/>
          </xdr:nvSpPr>
          <xdr:spPr>
            <a:xfrm>
              <a:off x="5438042" y="3228273"/>
              <a:ext cx="263737" cy="26424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7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G</a:t>
              </a:r>
              <a:endParaRPr lang="zh-CN" altLang="en-US" sz="7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92" name="文本框 8">
              <a:extLst>
                <a:ext uri="{FF2B5EF4-FFF2-40B4-BE49-F238E27FC236}">
                  <a16:creationId xmlns:a16="http://schemas.microsoft.com/office/drawing/2014/main" id="{00000000-0008-0000-0200-00005C000000}"/>
                </a:ext>
              </a:extLst>
            </xdr:cNvPr>
            <xdr:cNvSpPr txBox="1"/>
          </xdr:nvSpPr>
          <xdr:spPr>
            <a:xfrm>
              <a:off x="6715516" y="3235839"/>
              <a:ext cx="263737" cy="26424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7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Y</a:t>
              </a:r>
              <a:endParaRPr lang="zh-CN" altLang="en-US" sz="7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93" name="文本框 9">
              <a:extLst>
                <a:ext uri="{FF2B5EF4-FFF2-40B4-BE49-F238E27FC236}">
                  <a16:creationId xmlns:a16="http://schemas.microsoft.com/office/drawing/2014/main" id="{00000000-0008-0000-0200-00005D000000}"/>
                </a:ext>
              </a:extLst>
            </xdr:cNvPr>
            <xdr:cNvSpPr txBox="1"/>
          </xdr:nvSpPr>
          <xdr:spPr>
            <a:xfrm>
              <a:off x="7994284" y="3235839"/>
              <a:ext cx="263737" cy="26424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7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R</a:t>
              </a:r>
              <a:endParaRPr lang="zh-CN" altLang="en-US" sz="7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  <xdr:grpSp>
          <xdr:nvGrpSpPr>
            <xdr:cNvPr id="94" name="组合 93">
              <a:extLst>
                <a:ext uri="{FF2B5EF4-FFF2-40B4-BE49-F238E27FC236}">
                  <a16:creationId xmlns:a16="http://schemas.microsoft.com/office/drawing/2014/main" id="{00000000-0008-0000-0200-00005E000000}"/>
                </a:ext>
              </a:extLst>
            </xdr:cNvPr>
            <xdr:cNvGrpSpPr/>
          </xdr:nvGrpSpPr>
          <xdr:grpSpPr>
            <a:xfrm>
              <a:off x="2361846" y="1789377"/>
              <a:ext cx="6626176" cy="286956"/>
              <a:chOff x="2361846" y="1615641"/>
              <a:chExt cx="6626176" cy="286956"/>
            </a:xfrm>
          </xdr:grpSpPr>
          <xdr:sp macro="" textlink="">
            <xdr:nvSpPr>
              <xdr:cNvPr id="95" name="文本框 13">
                <a:extLst>
                  <a:ext uri="{FF2B5EF4-FFF2-40B4-BE49-F238E27FC236}">
                    <a16:creationId xmlns:a16="http://schemas.microsoft.com/office/drawing/2014/main" id="{00000000-0008-0000-0200-00005F000000}"/>
                  </a:ext>
                </a:extLst>
              </xdr:cNvPr>
              <xdr:cNvSpPr txBox="1"/>
            </xdr:nvSpPr>
            <xdr:spPr>
              <a:xfrm>
                <a:off x="2361846" y="1623334"/>
                <a:ext cx="230689" cy="26424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7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0</a:t>
                </a:r>
                <a:endParaRPr lang="zh-CN" altLang="en-US" sz="700" b="1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96" name="文本框 14">
                <a:extLst>
                  <a:ext uri="{FF2B5EF4-FFF2-40B4-BE49-F238E27FC236}">
                    <a16:creationId xmlns:a16="http://schemas.microsoft.com/office/drawing/2014/main" id="{00000000-0008-0000-0200-000060000000}"/>
                  </a:ext>
                </a:extLst>
              </xdr:cNvPr>
              <xdr:cNvSpPr txBox="1"/>
            </xdr:nvSpPr>
            <xdr:spPr>
              <a:xfrm>
                <a:off x="3523170" y="1630769"/>
                <a:ext cx="442703" cy="26424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7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0.2</a:t>
                </a:r>
                <a:endParaRPr lang="zh-CN" altLang="en-US" sz="700" b="1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97" name="文本框 15">
                <a:extLst>
                  <a:ext uri="{FF2B5EF4-FFF2-40B4-BE49-F238E27FC236}">
                    <a16:creationId xmlns:a16="http://schemas.microsoft.com/office/drawing/2014/main" id="{00000000-0008-0000-0200-000061000000}"/>
                  </a:ext>
                </a:extLst>
              </xdr:cNvPr>
              <xdr:cNvSpPr txBox="1"/>
            </xdr:nvSpPr>
            <xdr:spPr>
              <a:xfrm>
                <a:off x="4163821" y="1630769"/>
                <a:ext cx="461976" cy="26424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7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0.3</a:t>
                </a:r>
                <a:endParaRPr lang="zh-CN" altLang="en-US" sz="700" b="1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98" name="文本框 16">
                <a:extLst>
                  <a:ext uri="{FF2B5EF4-FFF2-40B4-BE49-F238E27FC236}">
                    <a16:creationId xmlns:a16="http://schemas.microsoft.com/office/drawing/2014/main" id="{00000000-0008-0000-0200-000062000000}"/>
                  </a:ext>
                </a:extLst>
              </xdr:cNvPr>
              <xdr:cNvSpPr txBox="1"/>
            </xdr:nvSpPr>
            <xdr:spPr>
              <a:xfrm>
                <a:off x="4798234" y="1632605"/>
                <a:ext cx="506457" cy="26424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7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0.4</a:t>
                </a:r>
                <a:endParaRPr lang="zh-CN" altLang="en-US" sz="700" b="1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99" name="文本框 17">
                <a:extLst>
                  <a:ext uri="{FF2B5EF4-FFF2-40B4-BE49-F238E27FC236}">
                    <a16:creationId xmlns:a16="http://schemas.microsoft.com/office/drawing/2014/main" id="{00000000-0008-0000-0200-000063000000}"/>
                  </a:ext>
                </a:extLst>
              </xdr:cNvPr>
              <xdr:cNvSpPr txBox="1"/>
            </xdr:nvSpPr>
            <xdr:spPr>
              <a:xfrm>
                <a:off x="5436226" y="1630769"/>
                <a:ext cx="463365" cy="26424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7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0.5</a:t>
                </a:r>
                <a:endParaRPr lang="zh-CN" altLang="en-US" sz="700" b="1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100" name="文本框 18">
                <a:extLst>
                  <a:ext uri="{FF2B5EF4-FFF2-40B4-BE49-F238E27FC236}">
                    <a16:creationId xmlns:a16="http://schemas.microsoft.com/office/drawing/2014/main" id="{00000000-0008-0000-0200-000064000000}"/>
                  </a:ext>
                </a:extLst>
              </xdr:cNvPr>
              <xdr:cNvSpPr txBox="1"/>
            </xdr:nvSpPr>
            <xdr:spPr>
              <a:xfrm>
                <a:off x="6069436" y="1630743"/>
                <a:ext cx="539939" cy="26424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7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0.6</a:t>
                </a:r>
                <a:endParaRPr lang="zh-CN" altLang="en-US" sz="700" b="1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101" name="文本框 19">
                <a:extLst>
                  <a:ext uri="{FF2B5EF4-FFF2-40B4-BE49-F238E27FC236}">
                    <a16:creationId xmlns:a16="http://schemas.microsoft.com/office/drawing/2014/main" id="{00000000-0008-0000-0200-000065000000}"/>
                  </a:ext>
                </a:extLst>
              </xdr:cNvPr>
              <xdr:cNvSpPr txBox="1"/>
            </xdr:nvSpPr>
            <xdr:spPr>
              <a:xfrm>
                <a:off x="6708968" y="1635325"/>
                <a:ext cx="447995" cy="26424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7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0.7</a:t>
                </a:r>
                <a:endParaRPr lang="zh-CN" altLang="en-US" sz="700" b="1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102" name="文本框 20">
                <a:extLst>
                  <a:ext uri="{FF2B5EF4-FFF2-40B4-BE49-F238E27FC236}">
                    <a16:creationId xmlns:a16="http://schemas.microsoft.com/office/drawing/2014/main" id="{00000000-0008-0000-0200-000066000000}"/>
                  </a:ext>
                </a:extLst>
              </xdr:cNvPr>
              <xdr:cNvSpPr txBox="1"/>
            </xdr:nvSpPr>
            <xdr:spPr>
              <a:xfrm>
                <a:off x="7357166" y="1635325"/>
                <a:ext cx="487921" cy="26424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7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0.8</a:t>
                </a:r>
                <a:endParaRPr lang="zh-CN" altLang="en-US" sz="700" b="1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103" name="文本框 21">
                <a:extLst>
                  <a:ext uri="{FF2B5EF4-FFF2-40B4-BE49-F238E27FC236}">
                    <a16:creationId xmlns:a16="http://schemas.microsoft.com/office/drawing/2014/main" id="{00000000-0008-0000-0200-000067000000}"/>
                  </a:ext>
                </a:extLst>
              </xdr:cNvPr>
              <xdr:cNvSpPr txBox="1"/>
            </xdr:nvSpPr>
            <xdr:spPr>
              <a:xfrm>
                <a:off x="7980638" y="1638357"/>
                <a:ext cx="522460" cy="26424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7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0.9</a:t>
                </a:r>
                <a:endParaRPr lang="zh-CN" altLang="en-US" sz="700" b="1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104" name="文本框 22">
                <a:extLst>
                  <a:ext uri="{FF2B5EF4-FFF2-40B4-BE49-F238E27FC236}">
                    <a16:creationId xmlns:a16="http://schemas.microsoft.com/office/drawing/2014/main" id="{00000000-0008-0000-0200-000068000000}"/>
                  </a:ext>
                </a:extLst>
              </xdr:cNvPr>
              <xdr:cNvSpPr txBox="1"/>
            </xdr:nvSpPr>
            <xdr:spPr>
              <a:xfrm>
                <a:off x="8554908" y="1630743"/>
                <a:ext cx="433114" cy="26424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7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1.0</a:t>
                </a:r>
                <a:endParaRPr lang="zh-CN" altLang="en-US" sz="700" b="1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105" name="文本框 23">
                <a:extLst>
                  <a:ext uri="{FF2B5EF4-FFF2-40B4-BE49-F238E27FC236}">
                    <a16:creationId xmlns:a16="http://schemas.microsoft.com/office/drawing/2014/main" id="{00000000-0008-0000-0200-000069000000}"/>
                  </a:ext>
                </a:extLst>
              </xdr:cNvPr>
              <xdr:cNvSpPr txBox="1"/>
            </xdr:nvSpPr>
            <xdr:spPr>
              <a:xfrm>
                <a:off x="2896815" y="1615641"/>
                <a:ext cx="510144" cy="26424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7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0.1</a:t>
                </a:r>
                <a:endParaRPr lang="zh-CN" altLang="en-US" sz="700" b="1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xdr:txBody>
          </xdr:sp>
        </xdr:grpSp>
      </xdr:grpSp>
      <xdr:pic>
        <xdr:nvPicPr>
          <xdr:cNvPr id="78" name="图片 77">
            <a:extLst>
              <a:ext uri="{FF2B5EF4-FFF2-40B4-BE49-F238E27FC236}">
                <a16:creationId xmlns:a16="http://schemas.microsoft.com/office/drawing/2014/main" id="{00000000-0008-0000-0200-00004E000000}"/>
              </a:ext>
            </a:extLst>
          </xdr:cNvPr>
          <xdr:cNvPicPr>
            <a:picLocks/>
          </xdr:cNvPicPr>
        </xdr:nvPicPr>
        <xdr:blipFill rotWithShape="1"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35333" b="38733"/>
          <a:stretch/>
        </xdr:blipFill>
        <xdr:spPr>
          <a:xfrm>
            <a:off x="669061" y="2171871"/>
            <a:ext cx="1616400" cy="1440000"/>
          </a:xfrm>
          <a:prstGeom prst="rect">
            <a:avLst/>
          </a:prstGeom>
          <a:ln w="12700">
            <a:solidFill>
              <a:schemeClr val="tx1"/>
            </a:solidFill>
          </a:ln>
        </xdr:spPr>
      </xdr:pic>
      <xdr:pic>
        <xdr:nvPicPr>
          <xdr:cNvPr id="79" name="图片 78">
            <a:extLst>
              <a:ext uri="{FF2B5EF4-FFF2-40B4-BE49-F238E27FC236}">
                <a16:creationId xmlns:a16="http://schemas.microsoft.com/office/drawing/2014/main" id="{00000000-0008-0000-0200-00004F000000}"/>
              </a:ext>
            </a:extLst>
          </xdr:cNvPr>
          <xdr:cNvPicPr>
            <a:picLocks/>
          </xdr:cNvPicPr>
        </xdr:nvPicPr>
        <xdr:blipFill rotWithShape="1"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9104" t="46423" r="7597" b="36586"/>
          <a:stretch/>
        </xdr:blipFill>
        <xdr:spPr>
          <a:xfrm>
            <a:off x="2289061" y="2171096"/>
            <a:ext cx="1616400" cy="1440000"/>
          </a:xfrm>
          <a:prstGeom prst="rect">
            <a:avLst/>
          </a:prstGeom>
          <a:ln w="12700">
            <a:solidFill>
              <a:schemeClr val="tx1"/>
            </a:solidFill>
          </a:ln>
        </xdr:spPr>
      </xdr:pic>
      <xdr:pic>
        <xdr:nvPicPr>
          <xdr:cNvPr id="80" name="图片 79">
            <a:extLst>
              <a:ext uri="{FF2B5EF4-FFF2-40B4-BE49-F238E27FC236}">
                <a16:creationId xmlns:a16="http://schemas.microsoft.com/office/drawing/2014/main" id="{00000000-0008-0000-0200-000050000000}"/>
              </a:ext>
            </a:extLst>
          </xdr:cNvPr>
          <xdr:cNvPicPr>
            <a:picLocks/>
          </xdr:cNvPicPr>
        </xdr:nvPicPr>
        <xdr:blipFill rotWithShape="1"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7190" t="44813" r="57098" b="36765"/>
          <a:stretch/>
        </xdr:blipFill>
        <xdr:spPr>
          <a:xfrm>
            <a:off x="3921426" y="2171096"/>
            <a:ext cx="1616400" cy="1440000"/>
          </a:xfrm>
          <a:prstGeom prst="rect">
            <a:avLst/>
          </a:prstGeom>
          <a:ln w="12700">
            <a:solidFill>
              <a:schemeClr val="tx1"/>
            </a:solidFill>
          </a:ln>
        </xdr:spPr>
      </xdr:pic>
      <xdr:pic>
        <xdr:nvPicPr>
          <xdr:cNvPr id="81" name="图片 80">
            <a:extLst>
              <a:ext uri="{FF2B5EF4-FFF2-40B4-BE49-F238E27FC236}">
                <a16:creationId xmlns:a16="http://schemas.microsoft.com/office/drawing/2014/main" id="{00000000-0008-0000-0200-000051000000}"/>
              </a:ext>
            </a:extLst>
          </xdr:cNvPr>
          <xdr:cNvPicPr>
            <a:picLocks/>
          </xdr:cNvPicPr>
        </xdr:nvPicPr>
        <xdr:blipFill rotWithShape="1">
          <a:blip xmlns:r="http://schemas.openxmlformats.org/officeDocument/2006/relationships" r:embed="rId1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993" t="41773" r="33394" b="42846"/>
          <a:stretch/>
        </xdr:blipFill>
        <xdr:spPr>
          <a:xfrm>
            <a:off x="5530898" y="2171096"/>
            <a:ext cx="1616400" cy="1440000"/>
          </a:xfrm>
          <a:prstGeom prst="rect">
            <a:avLst/>
          </a:prstGeom>
          <a:ln w="12700">
            <a:solidFill>
              <a:schemeClr val="tx1"/>
            </a:solidFill>
          </a:ln>
        </xdr:spPr>
      </xdr:pic>
      <xdr:pic>
        <xdr:nvPicPr>
          <xdr:cNvPr id="82" name="图片 81">
            <a:extLst>
              <a:ext uri="{FF2B5EF4-FFF2-40B4-BE49-F238E27FC236}">
                <a16:creationId xmlns:a16="http://schemas.microsoft.com/office/drawing/2014/main" id="{00000000-0008-0000-0200-000052000000}"/>
              </a:ext>
            </a:extLst>
          </xdr:cNvPr>
          <xdr:cNvPicPr>
            <a:picLocks/>
          </xdr:cNvPicPr>
        </xdr:nvPicPr>
        <xdr:blipFill rotWithShape="1">
          <a:blip xmlns:r="http://schemas.openxmlformats.org/officeDocument/2006/relationships" r:embed="rId1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163" t="44992" r="33260" b="35691"/>
          <a:stretch/>
        </xdr:blipFill>
        <xdr:spPr>
          <a:xfrm>
            <a:off x="7163734" y="2171096"/>
            <a:ext cx="1616400" cy="1440000"/>
          </a:xfrm>
          <a:prstGeom prst="rect">
            <a:avLst/>
          </a:prstGeom>
          <a:ln w="12700">
            <a:solidFill>
              <a:schemeClr val="tx1"/>
            </a:solidFill>
          </a:ln>
        </xdr:spPr>
      </xdr:pic>
      <xdr:sp macro="" textlink="">
        <xdr:nvSpPr>
          <xdr:cNvPr id="83" name="文本框 42">
            <a:extLst>
              <a:ext uri="{FF2B5EF4-FFF2-40B4-BE49-F238E27FC236}">
                <a16:creationId xmlns:a16="http://schemas.microsoft.com/office/drawing/2014/main" id="{00000000-0008-0000-0200-000053000000}"/>
              </a:ext>
            </a:extLst>
          </xdr:cNvPr>
          <xdr:cNvSpPr txBox="1"/>
        </xdr:nvSpPr>
        <xdr:spPr>
          <a:xfrm>
            <a:off x="1660318" y="3328155"/>
            <a:ext cx="914661" cy="33890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700" b="1">
                <a:solidFill>
                  <a:schemeClr val="bg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0.855</a:t>
            </a:r>
            <a:endParaRPr lang="zh-CN" altLang="en-US" sz="700" b="1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84" name="文本框 43">
            <a:extLst>
              <a:ext uri="{FF2B5EF4-FFF2-40B4-BE49-F238E27FC236}">
                <a16:creationId xmlns:a16="http://schemas.microsoft.com/office/drawing/2014/main" id="{00000000-0008-0000-0200-000054000000}"/>
              </a:ext>
            </a:extLst>
          </xdr:cNvPr>
          <xdr:cNvSpPr txBox="1"/>
        </xdr:nvSpPr>
        <xdr:spPr>
          <a:xfrm>
            <a:off x="4888892" y="3328151"/>
            <a:ext cx="688029" cy="33890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700" b="1">
                <a:solidFill>
                  <a:schemeClr val="bg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0.835</a:t>
            </a:r>
            <a:endParaRPr lang="zh-CN" altLang="en-US" sz="700" b="1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85" name="文本框 44">
            <a:extLst>
              <a:ext uri="{FF2B5EF4-FFF2-40B4-BE49-F238E27FC236}">
                <a16:creationId xmlns:a16="http://schemas.microsoft.com/office/drawing/2014/main" id="{00000000-0008-0000-0200-000055000000}"/>
              </a:ext>
            </a:extLst>
          </xdr:cNvPr>
          <xdr:cNvSpPr txBox="1"/>
        </xdr:nvSpPr>
        <xdr:spPr>
          <a:xfrm>
            <a:off x="3310573" y="3328151"/>
            <a:ext cx="657579" cy="33890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700" b="1">
                <a:solidFill>
                  <a:schemeClr val="bg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0.846</a:t>
            </a:r>
            <a:endParaRPr lang="zh-CN" altLang="en-US" sz="700" b="1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86" name="文本框 45">
            <a:extLst>
              <a:ext uri="{FF2B5EF4-FFF2-40B4-BE49-F238E27FC236}">
                <a16:creationId xmlns:a16="http://schemas.microsoft.com/office/drawing/2014/main" id="{00000000-0008-0000-0200-000056000000}"/>
              </a:ext>
            </a:extLst>
          </xdr:cNvPr>
          <xdr:cNvSpPr txBox="1"/>
        </xdr:nvSpPr>
        <xdr:spPr>
          <a:xfrm>
            <a:off x="6519026" y="3320129"/>
            <a:ext cx="738454" cy="33890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700" b="1">
                <a:solidFill>
                  <a:schemeClr val="bg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0.824</a:t>
            </a:r>
            <a:endParaRPr lang="zh-CN" altLang="en-US" sz="700" b="1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87" name="文本框 46">
            <a:extLst>
              <a:ext uri="{FF2B5EF4-FFF2-40B4-BE49-F238E27FC236}">
                <a16:creationId xmlns:a16="http://schemas.microsoft.com/office/drawing/2014/main" id="{00000000-0008-0000-0200-000057000000}"/>
              </a:ext>
            </a:extLst>
          </xdr:cNvPr>
          <xdr:cNvSpPr txBox="1"/>
        </xdr:nvSpPr>
        <xdr:spPr>
          <a:xfrm>
            <a:off x="8193441" y="3328155"/>
            <a:ext cx="711714" cy="33890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700" b="1">
                <a:solidFill>
                  <a:schemeClr val="bg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0.843</a:t>
            </a:r>
            <a:endParaRPr lang="zh-CN" altLang="en-US" sz="700" b="1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10</xdr:col>
      <xdr:colOff>454019</xdr:colOff>
      <xdr:row>14</xdr:row>
      <xdr:rowOff>110449</xdr:rowOff>
    </xdr:to>
    <xdr:grpSp>
      <xdr:nvGrpSpPr>
        <xdr:cNvPr id="59" name="组合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GrpSpPr/>
      </xdr:nvGrpSpPr>
      <xdr:grpSpPr>
        <a:xfrm>
          <a:off x="0" y="259080"/>
          <a:ext cx="6550019" cy="2388829"/>
          <a:chOff x="1003093" y="3307455"/>
          <a:chExt cx="6550019" cy="2388829"/>
        </a:xfrm>
      </xdr:grpSpPr>
      <xdr:grpSp>
        <xdr:nvGrpSpPr>
          <xdr:cNvPr id="60" name="组合 59">
            <a:extLst>
              <a:ext uri="{FF2B5EF4-FFF2-40B4-BE49-F238E27FC236}">
                <a16:creationId xmlns:a16="http://schemas.microsoft.com/office/drawing/2014/main" id="{00000000-0008-0000-0300-00003C000000}"/>
              </a:ext>
            </a:extLst>
          </xdr:cNvPr>
          <xdr:cNvGrpSpPr/>
        </xdr:nvGrpSpPr>
        <xdr:grpSpPr>
          <a:xfrm>
            <a:off x="1003093" y="3307455"/>
            <a:ext cx="6550019" cy="2388829"/>
            <a:chOff x="1008541" y="2909005"/>
            <a:chExt cx="6550019" cy="2388829"/>
          </a:xfrm>
        </xdr:grpSpPr>
        <xdr:grpSp>
          <xdr:nvGrpSpPr>
            <xdr:cNvPr id="65" name="组合 64">
              <a:extLst>
                <a:ext uri="{FF2B5EF4-FFF2-40B4-BE49-F238E27FC236}">
                  <a16:creationId xmlns:a16="http://schemas.microsoft.com/office/drawing/2014/main" id="{00000000-0008-0000-0300-000041000000}"/>
                </a:ext>
              </a:extLst>
            </xdr:cNvPr>
            <xdr:cNvGrpSpPr/>
          </xdr:nvGrpSpPr>
          <xdr:grpSpPr>
            <a:xfrm>
              <a:off x="1008541" y="2915186"/>
              <a:ext cx="6550019" cy="2382648"/>
              <a:chOff x="1008541" y="2915186"/>
              <a:chExt cx="6550019" cy="2382648"/>
            </a:xfrm>
          </xdr:grpSpPr>
          <xdr:grpSp>
            <xdr:nvGrpSpPr>
              <xdr:cNvPr id="71" name="组合 70">
                <a:extLst>
                  <a:ext uri="{FF2B5EF4-FFF2-40B4-BE49-F238E27FC236}">
                    <a16:creationId xmlns:a16="http://schemas.microsoft.com/office/drawing/2014/main" id="{00000000-0008-0000-0300-000047000000}"/>
                  </a:ext>
                </a:extLst>
              </xdr:cNvPr>
              <xdr:cNvGrpSpPr/>
            </xdr:nvGrpSpPr>
            <xdr:grpSpPr>
              <a:xfrm>
                <a:off x="1075209" y="2915186"/>
                <a:ext cx="6483351" cy="2335744"/>
                <a:chOff x="1075208" y="2884818"/>
                <a:chExt cx="6483351" cy="2335744"/>
              </a:xfrm>
            </xdr:grpSpPr>
            <xdr:grpSp>
              <xdr:nvGrpSpPr>
                <xdr:cNvPr id="78" name="组合 77">
                  <a:extLst>
                    <a:ext uri="{FF2B5EF4-FFF2-40B4-BE49-F238E27FC236}">
                      <a16:creationId xmlns:a16="http://schemas.microsoft.com/office/drawing/2014/main" id="{00000000-0008-0000-0300-00004E000000}"/>
                    </a:ext>
                  </a:extLst>
                </xdr:cNvPr>
                <xdr:cNvGrpSpPr>
                  <a:grpSpLocks noChangeAspect="1"/>
                </xdr:cNvGrpSpPr>
              </xdr:nvGrpSpPr>
              <xdr:grpSpPr>
                <a:xfrm>
                  <a:off x="1075208" y="2884818"/>
                  <a:ext cx="6483351" cy="2335744"/>
                  <a:chOff x="767913" y="1165968"/>
                  <a:chExt cx="7643944" cy="2753869"/>
                </a:xfrm>
              </xdr:grpSpPr>
              <xdr:grpSp>
                <xdr:nvGrpSpPr>
                  <xdr:cNvPr id="105" name="组合 104">
                    <a:extLst>
                      <a:ext uri="{FF2B5EF4-FFF2-40B4-BE49-F238E27FC236}">
                        <a16:creationId xmlns:a16="http://schemas.microsoft.com/office/drawing/2014/main" id="{00000000-0008-0000-0300-000069000000}"/>
                      </a:ext>
                    </a:extLst>
                  </xdr:cNvPr>
                  <xdr:cNvGrpSpPr/>
                </xdr:nvGrpSpPr>
                <xdr:grpSpPr>
                  <a:xfrm>
                    <a:off x="767913" y="1165969"/>
                    <a:ext cx="7643944" cy="2753868"/>
                    <a:chOff x="498090" y="1570704"/>
                    <a:chExt cx="7643944" cy="2753868"/>
                  </a:xfrm>
                </xdr:grpSpPr>
                <xdr:pic>
                  <xdr:nvPicPr>
                    <xdr:cNvPr id="108" name="图片 107">
                      <a:extLst>
                        <a:ext uri="{FF2B5EF4-FFF2-40B4-BE49-F238E27FC236}">
                          <a16:creationId xmlns:a16="http://schemas.microsoft.com/office/drawing/2014/main" id="{00000000-0008-0000-0300-00006C000000}"/>
                        </a:ext>
                      </a:extLst>
                    </xdr:cNvPr>
                    <xdr:cNvPicPr>
                      <a:picLocks noChangeAspect="1"/>
                    </xdr:cNvPicPr>
                  </xdr:nvPicPr>
                  <xdr:blipFill>
                    <a:blip xmlns:r="http://schemas.openxmlformats.org/officeDocument/2006/relationships" r:embed="rId1" cstate="print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tretch>
                      <a:fillRect/>
                    </a:stretch>
                  </xdr:blipFill>
                  <xdr:spPr>
                    <a:xfrm>
                      <a:off x="498090" y="1645714"/>
                      <a:ext cx="2525344" cy="1332382"/>
                    </a:xfrm>
                    <a:prstGeom prst="rect">
                      <a:avLst/>
                    </a:prstGeom>
                    <a:ln>
                      <a:solidFill>
                        <a:schemeClr val="tx1"/>
                      </a:solidFill>
                    </a:ln>
                  </xdr:spPr>
                </xdr:pic>
                <xdr:pic>
                  <xdr:nvPicPr>
                    <xdr:cNvPr id="109" name="图片 108">
                      <a:extLst>
                        <a:ext uri="{FF2B5EF4-FFF2-40B4-BE49-F238E27FC236}">
                          <a16:creationId xmlns:a16="http://schemas.microsoft.com/office/drawing/2014/main" id="{00000000-0008-0000-0300-00006D000000}"/>
                        </a:ext>
                      </a:extLst>
                    </xdr:cNvPr>
                    <xdr:cNvPicPr>
                      <a:picLocks noChangeAspect="1"/>
                    </xdr:cNvPicPr>
                  </xdr:nvPicPr>
                  <xdr:blipFill>
                    <a:blip xmlns:r="http://schemas.openxmlformats.org/officeDocument/2006/relationships" r:embed="rId2" cstate="print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tretch>
                      <a:fillRect/>
                    </a:stretch>
                  </xdr:blipFill>
                  <xdr:spPr>
                    <a:xfrm>
                      <a:off x="3035073" y="1645527"/>
                      <a:ext cx="2525442" cy="1332755"/>
                    </a:xfrm>
                    <a:prstGeom prst="rect">
                      <a:avLst/>
                    </a:prstGeom>
                    <a:ln>
                      <a:solidFill>
                        <a:schemeClr val="tx1"/>
                      </a:solidFill>
                    </a:ln>
                  </xdr:spPr>
                </xdr:pic>
                <xdr:pic>
                  <xdr:nvPicPr>
                    <xdr:cNvPr id="110" name="图片 109">
                      <a:extLst>
                        <a:ext uri="{FF2B5EF4-FFF2-40B4-BE49-F238E27FC236}">
                          <a16:creationId xmlns:a16="http://schemas.microsoft.com/office/drawing/2014/main" id="{00000000-0008-0000-0300-00006E000000}"/>
                        </a:ext>
                      </a:extLst>
                    </xdr:cNvPr>
                    <xdr:cNvPicPr>
                      <a:picLocks noChangeAspect="1"/>
                    </xdr:cNvPicPr>
                  </xdr:nvPicPr>
                  <xdr:blipFill rotWithShape="1">
                    <a:blip xmlns:r="http://schemas.openxmlformats.org/officeDocument/2006/relationships" r:embed="rId3" cstate="print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rcRect r="541"/>
                    <a:stretch/>
                  </xdr:blipFill>
                  <xdr:spPr>
                    <a:xfrm>
                      <a:off x="5572398" y="1645527"/>
                      <a:ext cx="2523600" cy="1332752"/>
                    </a:xfrm>
                    <a:prstGeom prst="rect">
                      <a:avLst/>
                    </a:prstGeom>
                    <a:ln>
                      <a:solidFill>
                        <a:schemeClr val="tx1"/>
                      </a:solidFill>
                    </a:ln>
                  </xdr:spPr>
                </xdr:pic>
                <xdr:pic>
                  <xdr:nvPicPr>
                    <xdr:cNvPr id="111" name="图片 110">
                      <a:extLst>
                        <a:ext uri="{FF2B5EF4-FFF2-40B4-BE49-F238E27FC236}">
                          <a16:creationId xmlns:a16="http://schemas.microsoft.com/office/drawing/2014/main" id="{00000000-0008-0000-0300-00006F000000}"/>
                        </a:ext>
                      </a:extLst>
                    </xdr:cNvPr>
                    <xdr:cNvPicPr>
                      <a:picLocks noChangeAspect="1"/>
                    </xdr:cNvPicPr>
                  </xdr:nvPicPr>
                  <xdr:blipFill>
                    <a:blip xmlns:r="http://schemas.openxmlformats.org/officeDocument/2006/relationships" r:embed="rId4" cstate="print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tretch>
                      <a:fillRect/>
                    </a:stretch>
                  </xdr:blipFill>
                  <xdr:spPr>
                    <a:xfrm>
                      <a:off x="498090" y="2991817"/>
                      <a:ext cx="2526174" cy="1332755"/>
                    </a:xfrm>
                    <a:prstGeom prst="rect">
                      <a:avLst/>
                    </a:prstGeom>
                    <a:ln>
                      <a:solidFill>
                        <a:schemeClr val="tx1"/>
                      </a:solidFill>
                    </a:ln>
                  </xdr:spPr>
                </xdr:pic>
                <xdr:pic>
                  <xdr:nvPicPr>
                    <xdr:cNvPr id="112" name="图片 111">
                      <a:extLst>
                        <a:ext uri="{FF2B5EF4-FFF2-40B4-BE49-F238E27FC236}">
                          <a16:creationId xmlns:a16="http://schemas.microsoft.com/office/drawing/2014/main" id="{00000000-0008-0000-0300-000070000000}"/>
                        </a:ext>
                      </a:extLst>
                    </xdr:cNvPr>
                    <xdr:cNvPicPr>
                      <a:picLocks noChangeAspect="1"/>
                    </xdr:cNvPicPr>
                  </xdr:nvPicPr>
                  <xdr:blipFill>
                    <a:blip xmlns:r="http://schemas.openxmlformats.org/officeDocument/2006/relationships" r:embed="rId5" cstate="print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tretch>
                      <a:fillRect/>
                    </a:stretch>
                  </xdr:blipFill>
                  <xdr:spPr>
                    <a:xfrm>
                      <a:off x="3035073" y="2991280"/>
                      <a:ext cx="2525442" cy="1332752"/>
                    </a:xfrm>
                    <a:prstGeom prst="rect">
                      <a:avLst/>
                    </a:prstGeom>
                    <a:ln>
                      <a:solidFill>
                        <a:schemeClr val="tx1"/>
                      </a:solidFill>
                    </a:ln>
                  </xdr:spPr>
                </xdr:pic>
                <xdr:sp macro="" textlink="">
                  <xdr:nvSpPr>
                    <xdr:cNvPr id="113" name="文本框 62">
                      <a:extLst>
                        <a:ext uri="{FF2B5EF4-FFF2-40B4-BE49-F238E27FC236}">
                          <a16:creationId xmlns:a16="http://schemas.microsoft.com/office/drawing/2014/main" id="{00000000-0008-0000-0300-000071000000}"/>
                        </a:ext>
                      </a:extLst>
                    </xdr:cNvPr>
                    <xdr:cNvSpPr txBox="1"/>
                  </xdr:nvSpPr>
                  <xdr:spPr>
                    <a:xfrm>
                      <a:off x="2688789" y="1577503"/>
                      <a:ext cx="352984" cy="276999"/>
                    </a:xfrm>
                    <a:prstGeom prst="rect">
                      <a:avLst/>
                    </a:prstGeom>
                    <a:noFill/>
                  </xdr:spPr>
                  <xdr:txBody>
                    <a:bodyPr wrap="square" rtlCol="0">
                      <a:spAutoFit/>
                    </a:bodyPr>
                    <a:lstStyle>
                      <a:defPPr>
                        <a:defRPr lang="zh-CN"/>
                      </a:defPPr>
                      <a:lvl1pPr marL="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r>
                        <a:rPr lang="en-US" altLang="zh-CN" sz="1200" b="1">
                          <a:latin typeface="Times New Roman" panose="02020603050405020304" pitchFamily="18" charset="0"/>
                          <a:cs typeface="Times New Roman" panose="02020603050405020304" pitchFamily="18" charset="0"/>
                        </a:rPr>
                        <a:t>W</a:t>
                      </a:r>
                      <a:endParaRPr lang="zh-CN" altLang="en-US" sz="1200" b="1">
                        <a:latin typeface="Times New Roman" panose="02020603050405020304" pitchFamily="18" charset="0"/>
                        <a:cs typeface="Times New Roman" panose="02020603050405020304" pitchFamily="18" charset="0"/>
                      </a:endParaRPr>
                    </a:p>
                  </xdr:txBody>
                </xdr:sp>
                <xdr:sp macro="" textlink="">
                  <xdr:nvSpPr>
                    <xdr:cNvPr id="114" name="文本框 63">
                      <a:extLst>
                        <a:ext uri="{FF2B5EF4-FFF2-40B4-BE49-F238E27FC236}">
                          <a16:creationId xmlns:a16="http://schemas.microsoft.com/office/drawing/2014/main" id="{00000000-0008-0000-0300-000072000000}"/>
                        </a:ext>
                      </a:extLst>
                    </xdr:cNvPr>
                    <xdr:cNvSpPr txBox="1"/>
                  </xdr:nvSpPr>
                  <xdr:spPr>
                    <a:xfrm>
                      <a:off x="2738465" y="2913925"/>
                      <a:ext cx="301168" cy="274420"/>
                    </a:xfrm>
                    <a:prstGeom prst="rect">
                      <a:avLst/>
                    </a:prstGeom>
                    <a:noFill/>
                  </xdr:spPr>
                  <xdr:txBody>
                    <a:bodyPr wrap="square" rtlCol="0">
                      <a:spAutoFit/>
                    </a:bodyPr>
                    <a:lstStyle>
                      <a:defPPr>
                        <a:defRPr lang="zh-CN"/>
                      </a:defPPr>
                      <a:lvl1pPr marL="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r>
                        <a:rPr lang="en-US" altLang="zh-CN" sz="1200" b="1">
                          <a:latin typeface="Times New Roman" panose="02020603050405020304" pitchFamily="18" charset="0"/>
                          <a:cs typeface="Times New Roman" panose="02020603050405020304" pitchFamily="18" charset="0"/>
                        </a:rPr>
                        <a:t>Y</a:t>
                      </a:r>
                      <a:endParaRPr lang="zh-CN" altLang="en-US" sz="1200" b="1">
                        <a:latin typeface="Times New Roman" panose="02020603050405020304" pitchFamily="18" charset="0"/>
                        <a:cs typeface="Times New Roman" panose="02020603050405020304" pitchFamily="18" charset="0"/>
                      </a:endParaRPr>
                    </a:p>
                  </xdr:txBody>
                </xdr:sp>
                <xdr:sp macro="" textlink="">
                  <xdr:nvSpPr>
                    <xdr:cNvPr id="115" name="文本框 64">
                      <a:extLst>
                        <a:ext uri="{FF2B5EF4-FFF2-40B4-BE49-F238E27FC236}">
                          <a16:creationId xmlns:a16="http://schemas.microsoft.com/office/drawing/2014/main" id="{00000000-0008-0000-0300-000073000000}"/>
                        </a:ext>
                      </a:extLst>
                    </xdr:cNvPr>
                    <xdr:cNvSpPr txBox="1"/>
                  </xdr:nvSpPr>
                  <xdr:spPr>
                    <a:xfrm>
                      <a:off x="5253564" y="2921894"/>
                      <a:ext cx="352984" cy="276999"/>
                    </a:xfrm>
                    <a:prstGeom prst="rect">
                      <a:avLst/>
                    </a:prstGeom>
                    <a:noFill/>
                  </xdr:spPr>
                  <xdr:txBody>
                    <a:bodyPr wrap="square" rtlCol="0">
                      <a:spAutoFit/>
                    </a:bodyPr>
                    <a:lstStyle>
                      <a:defPPr>
                        <a:defRPr lang="zh-CN"/>
                      </a:defPPr>
                      <a:lvl1pPr marL="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r>
                        <a:rPr lang="en-US" altLang="zh-CN" sz="1200" b="1">
                          <a:latin typeface="Times New Roman" panose="02020603050405020304" pitchFamily="18" charset="0"/>
                          <a:cs typeface="Times New Roman" panose="02020603050405020304" pitchFamily="18" charset="0"/>
                        </a:rPr>
                        <a:t>R</a:t>
                      </a:r>
                      <a:endParaRPr lang="zh-CN" altLang="en-US" sz="1200" b="1">
                        <a:latin typeface="Times New Roman" panose="02020603050405020304" pitchFamily="18" charset="0"/>
                        <a:cs typeface="Times New Roman" panose="02020603050405020304" pitchFamily="18" charset="0"/>
                      </a:endParaRPr>
                    </a:p>
                  </xdr:txBody>
                </xdr:sp>
                <xdr:sp macro="" textlink="">
                  <xdr:nvSpPr>
                    <xdr:cNvPr id="116" name="文本框 65">
                      <a:extLst>
                        <a:ext uri="{FF2B5EF4-FFF2-40B4-BE49-F238E27FC236}">
                          <a16:creationId xmlns:a16="http://schemas.microsoft.com/office/drawing/2014/main" id="{00000000-0008-0000-0300-000074000000}"/>
                        </a:ext>
                      </a:extLst>
                    </xdr:cNvPr>
                    <xdr:cNvSpPr txBox="1"/>
                  </xdr:nvSpPr>
                  <xdr:spPr>
                    <a:xfrm>
                      <a:off x="5269567" y="1570704"/>
                      <a:ext cx="352984" cy="276999"/>
                    </a:xfrm>
                    <a:prstGeom prst="rect">
                      <a:avLst/>
                    </a:prstGeom>
                    <a:noFill/>
                  </xdr:spPr>
                  <xdr:txBody>
                    <a:bodyPr wrap="square" rtlCol="0">
                      <a:spAutoFit/>
                    </a:bodyPr>
                    <a:lstStyle>
                      <a:defPPr>
                        <a:defRPr lang="zh-CN"/>
                      </a:defPPr>
                      <a:lvl1pPr marL="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r>
                        <a:rPr lang="en-US" altLang="zh-CN" sz="1200" b="1">
                          <a:latin typeface="Times New Roman" panose="02020603050405020304" pitchFamily="18" charset="0"/>
                          <a:cs typeface="Times New Roman" panose="02020603050405020304" pitchFamily="18" charset="0"/>
                        </a:rPr>
                        <a:t>B</a:t>
                      </a:r>
                      <a:endParaRPr lang="zh-CN" altLang="en-US" sz="1200" b="1">
                        <a:latin typeface="Times New Roman" panose="02020603050405020304" pitchFamily="18" charset="0"/>
                        <a:cs typeface="Times New Roman" panose="02020603050405020304" pitchFamily="18" charset="0"/>
                      </a:endParaRPr>
                    </a:p>
                  </xdr:txBody>
                </xdr:sp>
                <xdr:sp macro="" textlink="">
                  <xdr:nvSpPr>
                    <xdr:cNvPr id="117" name="文本框 66">
                      <a:extLst>
                        <a:ext uri="{FF2B5EF4-FFF2-40B4-BE49-F238E27FC236}">
                          <a16:creationId xmlns:a16="http://schemas.microsoft.com/office/drawing/2014/main" id="{00000000-0008-0000-0300-000075000000}"/>
                        </a:ext>
                      </a:extLst>
                    </xdr:cNvPr>
                    <xdr:cNvSpPr txBox="1"/>
                  </xdr:nvSpPr>
                  <xdr:spPr>
                    <a:xfrm>
                      <a:off x="7789050" y="1599910"/>
                      <a:ext cx="352984" cy="276999"/>
                    </a:xfrm>
                    <a:prstGeom prst="rect">
                      <a:avLst/>
                    </a:prstGeom>
                    <a:noFill/>
                  </xdr:spPr>
                  <xdr:txBody>
                    <a:bodyPr wrap="square" rtlCol="0">
                      <a:spAutoFit/>
                    </a:bodyPr>
                    <a:lstStyle>
                      <a:defPPr>
                        <a:defRPr lang="zh-CN"/>
                      </a:defPPr>
                      <a:lvl1pPr marL="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r>
                        <a:rPr lang="en-US" altLang="zh-CN" sz="1200" b="1">
                          <a:latin typeface="Times New Roman" panose="02020603050405020304" pitchFamily="18" charset="0"/>
                          <a:cs typeface="Times New Roman" panose="02020603050405020304" pitchFamily="18" charset="0"/>
                        </a:rPr>
                        <a:t>G</a:t>
                      </a:r>
                      <a:endParaRPr lang="zh-CN" altLang="en-US" sz="1200" b="1">
                        <a:latin typeface="Times New Roman" panose="02020603050405020304" pitchFamily="18" charset="0"/>
                        <a:cs typeface="Times New Roman" panose="02020603050405020304" pitchFamily="18" charset="0"/>
                      </a:endParaRPr>
                    </a:p>
                  </xdr:txBody>
                </xdr:sp>
              </xdr:grpSp>
              <xdr:cxnSp macro="">
                <xdr:nvCxnSpPr>
                  <xdr:cNvPr id="106" name="直接连接符 105">
                    <a:extLst>
                      <a:ext uri="{FF2B5EF4-FFF2-40B4-BE49-F238E27FC236}">
                        <a16:creationId xmlns:a16="http://schemas.microsoft.com/office/drawing/2014/main" id="{00000000-0008-0000-0300-00006A000000}"/>
                      </a:ext>
                    </a:extLst>
                  </xdr:cNvPr>
                  <xdr:cNvCxnSpPr/>
                </xdr:nvCxnSpPr>
                <xdr:spPr>
                  <a:xfrm>
                    <a:off x="6972786" y="3266936"/>
                    <a:ext cx="0" cy="0"/>
                  </a:xfrm>
                  <a:prstGeom prst="line">
                    <a:avLst/>
                  </a:prstGeom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107" name="文本框 56">
                    <a:extLst>
                      <a:ext uri="{FF2B5EF4-FFF2-40B4-BE49-F238E27FC236}">
                        <a16:creationId xmlns:a16="http://schemas.microsoft.com/office/drawing/2014/main" id="{00000000-0008-0000-0300-00006B000000}"/>
                      </a:ext>
                    </a:extLst>
                  </xdr:cNvPr>
                  <xdr:cNvSpPr txBox="1"/>
                </xdr:nvSpPr>
                <xdr:spPr>
                  <a:xfrm>
                    <a:off x="5954410" y="1165968"/>
                    <a:ext cx="925420" cy="326585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12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50.0</a:t>
                    </a:r>
                    <a:r>
                      <a:rPr lang="el-GR" altLang="zh-CN" sz="12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μ</a:t>
                    </a:r>
                    <a:r>
                      <a:rPr lang="en-US" altLang="zh-CN" sz="12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m</a:t>
                    </a:r>
                    <a:endParaRPr lang="zh-CN" altLang="en-US" sz="12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</xdr:grpSp>
            <xdr:grpSp>
              <xdr:nvGrpSpPr>
                <xdr:cNvPr id="79" name="组合 78">
                  <a:extLst>
                    <a:ext uri="{FF2B5EF4-FFF2-40B4-BE49-F238E27FC236}">
                      <a16:creationId xmlns:a16="http://schemas.microsoft.com/office/drawing/2014/main" id="{00000000-0008-0000-0300-00004F000000}"/>
                    </a:ext>
                  </a:extLst>
                </xdr:cNvPr>
                <xdr:cNvGrpSpPr/>
              </xdr:nvGrpSpPr>
              <xdr:grpSpPr>
                <a:xfrm>
                  <a:off x="1236485" y="3082848"/>
                  <a:ext cx="5902343" cy="2085666"/>
                  <a:chOff x="1236485" y="3082848"/>
                  <a:chExt cx="5902343" cy="2085666"/>
                </a:xfrm>
              </xdr:grpSpPr>
              <xdr:sp macro="" textlink="">
                <xdr:nvSpPr>
                  <xdr:cNvPr id="80" name="文本框 72">
                    <a:extLst>
                      <a:ext uri="{FF2B5EF4-FFF2-40B4-BE49-F238E27FC236}">
                        <a16:creationId xmlns:a16="http://schemas.microsoft.com/office/drawing/2014/main" id="{00000000-0008-0000-0300-000050000000}"/>
                      </a:ext>
                    </a:extLst>
                  </xdr:cNvPr>
                  <xdr:cNvSpPr txBox="1"/>
                </xdr:nvSpPr>
                <xdr:spPr>
                  <a:xfrm>
                    <a:off x="1236485" y="3102215"/>
                    <a:ext cx="246916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E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81" name="文本框 73">
                    <a:extLst>
                      <a:ext uri="{FF2B5EF4-FFF2-40B4-BE49-F238E27FC236}">
                        <a16:creationId xmlns:a16="http://schemas.microsoft.com/office/drawing/2014/main" id="{00000000-0008-0000-0300-000051000000}"/>
                      </a:ext>
                    </a:extLst>
                  </xdr:cNvPr>
                  <xdr:cNvSpPr txBox="1"/>
                </xdr:nvSpPr>
                <xdr:spPr>
                  <a:xfrm>
                    <a:off x="1920103" y="3693729"/>
                    <a:ext cx="426587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VB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82" name="文本框 74">
                    <a:extLst>
                      <a:ext uri="{FF2B5EF4-FFF2-40B4-BE49-F238E27FC236}">
                        <a16:creationId xmlns:a16="http://schemas.microsoft.com/office/drawing/2014/main" id="{00000000-0008-0000-0300-000052000000}"/>
                      </a:ext>
                    </a:extLst>
                  </xdr:cNvPr>
                  <xdr:cNvSpPr txBox="1"/>
                </xdr:nvSpPr>
                <xdr:spPr>
                  <a:xfrm>
                    <a:off x="2155976" y="3427207"/>
                    <a:ext cx="376832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ST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83" name="文本框 75">
                    <a:extLst>
                      <a:ext uri="{FF2B5EF4-FFF2-40B4-BE49-F238E27FC236}">
                        <a16:creationId xmlns:a16="http://schemas.microsoft.com/office/drawing/2014/main" id="{00000000-0008-0000-0300-000053000000}"/>
                      </a:ext>
                    </a:extLst>
                  </xdr:cNvPr>
                  <xdr:cNvSpPr txBox="1"/>
                </xdr:nvSpPr>
                <xdr:spPr>
                  <a:xfrm>
                    <a:off x="1869866" y="3148141"/>
                    <a:ext cx="359342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PT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84" name="文本框 76">
                    <a:extLst>
                      <a:ext uri="{FF2B5EF4-FFF2-40B4-BE49-F238E27FC236}">
                        <a16:creationId xmlns:a16="http://schemas.microsoft.com/office/drawing/2014/main" id="{00000000-0008-0000-0300-000054000000}"/>
                      </a:ext>
                    </a:extLst>
                  </xdr:cNvPr>
                  <xdr:cNvSpPr txBox="1"/>
                </xdr:nvSpPr>
                <xdr:spPr>
                  <a:xfrm>
                    <a:off x="3362084" y="3082848"/>
                    <a:ext cx="246916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E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85" name="文本框 77">
                    <a:extLst>
                      <a:ext uri="{FF2B5EF4-FFF2-40B4-BE49-F238E27FC236}">
                        <a16:creationId xmlns:a16="http://schemas.microsoft.com/office/drawing/2014/main" id="{00000000-0008-0000-0300-000055000000}"/>
                      </a:ext>
                    </a:extLst>
                  </xdr:cNvPr>
                  <xdr:cNvSpPr txBox="1"/>
                </xdr:nvSpPr>
                <xdr:spPr>
                  <a:xfrm>
                    <a:off x="4215235" y="3560462"/>
                    <a:ext cx="426587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VB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86" name="文本框 78">
                    <a:extLst>
                      <a:ext uri="{FF2B5EF4-FFF2-40B4-BE49-F238E27FC236}">
                        <a16:creationId xmlns:a16="http://schemas.microsoft.com/office/drawing/2014/main" id="{00000000-0008-0000-0300-000056000000}"/>
                      </a:ext>
                    </a:extLst>
                  </xdr:cNvPr>
                  <xdr:cNvSpPr txBox="1"/>
                </xdr:nvSpPr>
                <xdr:spPr>
                  <a:xfrm>
                    <a:off x="3954026" y="3329471"/>
                    <a:ext cx="376832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ST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87" name="文本框 79">
                    <a:extLst>
                      <a:ext uri="{FF2B5EF4-FFF2-40B4-BE49-F238E27FC236}">
                        <a16:creationId xmlns:a16="http://schemas.microsoft.com/office/drawing/2014/main" id="{00000000-0008-0000-0300-000057000000}"/>
                      </a:ext>
                    </a:extLst>
                  </xdr:cNvPr>
                  <xdr:cNvSpPr txBox="1"/>
                </xdr:nvSpPr>
                <xdr:spPr>
                  <a:xfrm>
                    <a:off x="4062245" y="3144930"/>
                    <a:ext cx="359342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PT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88" name="文本框 80">
                    <a:extLst>
                      <a:ext uri="{FF2B5EF4-FFF2-40B4-BE49-F238E27FC236}">
                        <a16:creationId xmlns:a16="http://schemas.microsoft.com/office/drawing/2014/main" id="{00000000-0008-0000-0300-000058000000}"/>
                      </a:ext>
                    </a:extLst>
                  </xdr:cNvPr>
                  <xdr:cNvSpPr txBox="1"/>
                </xdr:nvSpPr>
                <xdr:spPr>
                  <a:xfrm>
                    <a:off x="5520036" y="3144930"/>
                    <a:ext cx="246916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E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89" name="文本框 81">
                    <a:extLst>
                      <a:ext uri="{FF2B5EF4-FFF2-40B4-BE49-F238E27FC236}">
                        <a16:creationId xmlns:a16="http://schemas.microsoft.com/office/drawing/2014/main" id="{00000000-0008-0000-0300-000059000000}"/>
                      </a:ext>
                    </a:extLst>
                  </xdr:cNvPr>
                  <xdr:cNvSpPr txBox="1"/>
                </xdr:nvSpPr>
                <xdr:spPr>
                  <a:xfrm>
                    <a:off x="6221912" y="3513480"/>
                    <a:ext cx="426587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VB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90" name="文本框 82">
                    <a:extLst>
                      <a:ext uri="{FF2B5EF4-FFF2-40B4-BE49-F238E27FC236}">
                        <a16:creationId xmlns:a16="http://schemas.microsoft.com/office/drawing/2014/main" id="{00000000-0008-0000-0300-00005A000000}"/>
                      </a:ext>
                    </a:extLst>
                  </xdr:cNvPr>
                  <xdr:cNvSpPr txBox="1"/>
                </xdr:nvSpPr>
                <xdr:spPr>
                  <a:xfrm>
                    <a:off x="5980403" y="3360055"/>
                    <a:ext cx="376832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ST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91" name="文本框 83">
                    <a:extLst>
                      <a:ext uri="{FF2B5EF4-FFF2-40B4-BE49-F238E27FC236}">
                        <a16:creationId xmlns:a16="http://schemas.microsoft.com/office/drawing/2014/main" id="{00000000-0008-0000-0300-00005B000000}"/>
                      </a:ext>
                    </a:extLst>
                  </xdr:cNvPr>
                  <xdr:cNvSpPr txBox="1"/>
                </xdr:nvSpPr>
                <xdr:spPr>
                  <a:xfrm>
                    <a:off x="6401743" y="3161253"/>
                    <a:ext cx="359342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PT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92" name="文本框 84">
                    <a:extLst>
                      <a:ext uri="{FF2B5EF4-FFF2-40B4-BE49-F238E27FC236}">
                        <a16:creationId xmlns:a16="http://schemas.microsoft.com/office/drawing/2014/main" id="{00000000-0008-0000-0300-00005C000000}"/>
                      </a:ext>
                    </a:extLst>
                  </xdr:cNvPr>
                  <xdr:cNvSpPr txBox="1"/>
                </xdr:nvSpPr>
                <xdr:spPr>
                  <a:xfrm>
                    <a:off x="1315571" y="4214128"/>
                    <a:ext cx="246916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E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93" name="文本框 85">
                    <a:extLst>
                      <a:ext uri="{FF2B5EF4-FFF2-40B4-BE49-F238E27FC236}">
                        <a16:creationId xmlns:a16="http://schemas.microsoft.com/office/drawing/2014/main" id="{00000000-0008-0000-0300-00005D000000}"/>
                      </a:ext>
                    </a:extLst>
                  </xdr:cNvPr>
                  <xdr:cNvSpPr txBox="1"/>
                </xdr:nvSpPr>
                <xdr:spPr>
                  <a:xfrm>
                    <a:off x="2106690" y="4699499"/>
                    <a:ext cx="426587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VB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94" name="文本框 86">
                    <a:extLst>
                      <a:ext uri="{FF2B5EF4-FFF2-40B4-BE49-F238E27FC236}">
                        <a16:creationId xmlns:a16="http://schemas.microsoft.com/office/drawing/2014/main" id="{00000000-0008-0000-0300-00005E000000}"/>
                      </a:ext>
                    </a:extLst>
                  </xdr:cNvPr>
                  <xdr:cNvSpPr txBox="1"/>
                </xdr:nvSpPr>
                <xdr:spPr>
                  <a:xfrm>
                    <a:off x="1646422" y="4658472"/>
                    <a:ext cx="376832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ST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95" name="文本框 87">
                    <a:extLst>
                      <a:ext uri="{FF2B5EF4-FFF2-40B4-BE49-F238E27FC236}">
                        <a16:creationId xmlns:a16="http://schemas.microsoft.com/office/drawing/2014/main" id="{00000000-0008-0000-0300-00005F000000}"/>
                      </a:ext>
                    </a:extLst>
                  </xdr:cNvPr>
                  <xdr:cNvSpPr txBox="1"/>
                </xdr:nvSpPr>
                <xdr:spPr>
                  <a:xfrm>
                    <a:off x="2000788" y="4389216"/>
                    <a:ext cx="359342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PT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96" name="文本框 88">
                    <a:extLst>
                      <a:ext uri="{FF2B5EF4-FFF2-40B4-BE49-F238E27FC236}">
                        <a16:creationId xmlns:a16="http://schemas.microsoft.com/office/drawing/2014/main" id="{00000000-0008-0000-0300-000060000000}"/>
                      </a:ext>
                    </a:extLst>
                  </xdr:cNvPr>
                  <xdr:cNvSpPr txBox="1"/>
                </xdr:nvSpPr>
                <xdr:spPr>
                  <a:xfrm>
                    <a:off x="3367760" y="4294477"/>
                    <a:ext cx="246916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E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97" name="文本框 89">
                    <a:extLst>
                      <a:ext uri="{FF2B5EF4-FFF2-40B4-BE49-F238E27FC236}">
                        <a16:creationId xmlns:a16="http://schemas.microsoft.com/office/drawing/2014/main" id="{00000000-0008-0000-0300-000061000000}"/>
                      </a:ext>
                    </a:extLst>
                  </xdr:cNvPr>
                  <xdr:cNvSpPr txBox="1"/>
                </xdr:nvSpPr>
                <xdr:spPr>
                  <a:xfrm>
                    <a:off x="4123593" y="4641152"/>
                    <a:ext cx="426587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VB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98" name="文本框 90">
                    <a:extLst>
                      <a:ext uri="{FF2B5EF4-FFF2-40B4-BE49-F238E27FC236}">
                        <a16:creationId xmlns:a16="http://schemas.microsoft.com/office/drawing/2014/main" id="{00000000-0008-0000-0300-000062000000}"/>
                      </a:ext>
                    </a:extLst>
                  </xdr:cNvPr>
                  <xdr:cNvSpPr txBox="1"/>
                </xdr:nvSpPr>
                <xdr:spPr>
                  <a:xfrm>
                    <a:off x="4256784" y="4509921"/>
                    <a:ext cx="376832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ST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sp macro="" textlink="">
                <xdr:nvSpPr>
                  <xdr:cNvPr id="99" name="文本框 91">
                    <a:extLst>
                      <a:ext uri="{FF2B5EF4-FFF2-40B4-BE49-F238E27FC236}">
                        <a16:creationId xmlns:a16="http://schemas.microsoft.com/office/drawing/2014/main" id="{00000000-0008-0000-0300-000063000000}"/>
                      </a:ext>
                    </a:extLst>
                  </xdr:cNvPr>
                  <xdr:cNvSpPr txBox="1"/>
                </xdr:nvSpPr>
                <xdr:spPr>
                  <a:xfrm>
                    <a:off x="3944475" y="4348889"/>
                    <a:ext cx="359342" cy="215444"/>
                  </a:xfrm>
                  <a:prstGeom prst="rect">
                    <a:avLst/>
                  </a:prstGeom>
                  <a:noFill/>
                </xdr:spPr>
                <xdr:txBody>
                  <a:bodyPr wrap="square" rtlCol="0">
                    <a:spAutoFit/>
                  </a:bodyPr>
                  <a:lstStyle>
                    <a:defPPr>
                      <a:defRPr lang="zh-CN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r>
                      <a:rPr lang="en-US" altLang="zh-CN" sz="8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PT</a:t>
                    </a:r>
                    <a:endParaRPr lang="zh-CN" altLang="en-US" sz="8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xdr:txBody>
              </xdr:sp>
              <xdr:cxnSp macro="">
                <xdr:nvCxnSpPr>
                  <xdr:cNvPr id="100" name="直接箭头连接符 99">
                    <a:extLst>
                      <a:ext uri="{FF2B5EF4-FFF2-40B4-BE49-F238E27FC236}">
                        <a16:creationId xmlns:a16="http://schemas.microsoft.com/office/drawing/2014/main" id="{00000000-0008-0000-0300-000064000000}"/>
                      </a:ext>
                    </a:extLst>
                  </xdr:cNvPr>
                  <xdr:cNvCxnSpPr/>
                </xdr:nvCxnSpPr>
                <xdr:spPr>
                  <a:xfrm flipV="1">
                    <a:off x="1368035" y="3984896"/>
                    <a:ext cx="169467" cy="89941"/>
                  </a:xfrm>
                  <a:prstGeom prst="straightConnector1">
                    <a:avLst/>
                  </a:prstGeom>
                  <a:ln>
                    <a:solidFill>
                      <a:schemeClr val="tx1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01" name="直接箭头连接符 100">
                    <a:extLst>
                      <a:ext uri="{FF2B5EF4-FFF2-40B4-BE49-F238E27FC236}">
                        <a16:creationId xmlns:a16="http://schemas.microsoft.com/office/drawing/2014/main" id="{00000000-0008-0000-0300-000065000000}"/>
                      </a:ext>
                    </a:extLst>
                  </xdr:cNvPr>
                  <xdr:cNvCxnSpPr/>
                </xdr:nvCxnSpPr>
                <xdr:spPr>
                  <a:xfrm flipV="1">
                    <a:off x="6969361" y="3969905"/>
                    <a:ext cx="169467" cy="89941"/>
                  </a:xfrm>
                  <a:prstGeom prst="straightConnector1">
                    <a:avLst/>
                  </a:prstGeom>
                  <a:ln>
                    <a:solidFill>
                      <a:schemeClr val="tx1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02" name="直接箭头连接符 101">
                    <a:extLst>
                      <a:ext uri="{FF2B5EF4-FFF2-40B4-BE49-F238E27FC236}">
                        <a16:creationId xmlns:a16="http://schemas.microsoft.com/office/drawing/2014/main" id="{00000000-0008-0000-0300-000066000000}"/>
                      </a:ext>
                    </a:extLst>
                  </xdr:cNvPr>
                  <xdr:cNvCxnSpPr/>
                </xdr:nvCxnSpPr>
                <xdr:spPr>
                  <a:xfrm flipV="1">
                    <a:off x="4910200" y="5078573"/>
                    <a:ext cx="169467" cy="89941"/>
                  </a:xfrm>
                  <a:prstGeom prst="straightConnector1">
                    <a:avLst/>
                  </a:prstGeom>
                  <a:ln>
                    <a:solidFill>
                      <a:schemeClr val="tx1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03" name="直接箭头连接符 102">
                    <a:extLst>
                      <a:ext uri="{FF2B5EF4-FFF2-40B4-BE49-F238E27FC236}">
                        <a16:creationId xmlns:a16="http://schemas.microsoft.com/office/drawing/2014/main" id="{00000000-0008-0000-0300-000067000000}"/>
                      </a:ext>
                    </a:extLst>
                  </xdr:cNvPr>
                  <xdr:cNvCxnSpPr/>
                </xdr:nvCxnSpPr>
                <xdr:spPr>
                  <a:xfrm flipV="1">
                    <a:off x="3595511" y="3919330"/>
                    <a:ext cx="169467" cy="89941"/>
                  </a:xfrm>
                  <a:prstGeom prst="straightConnector1">
                    <a:avLst/>
                  </a:prstGeom>
                  <a:ln>
                    <a:solidFill>
                      <a:schemeClr val="tx1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04" name="直接箭头连接符 103">
                    <a:extLst>
                      <a:ext uri="{FF2B5EF4-FFF2-40B4-BE49-F238E27FC236}">
                        <a16:creationId xmlns:a16="http://schemas.microsoft.com/office/drawing/2014/main" id="{00000000-0008-0000-0300-000068000000}"/>
                      </a:ext>
                    </a:extLst>
                  </xdr:cNvPr>
                  <xdr:cNvCxnSpPr/>
                </xdr:nvCxnSpPr>
                <xdr:spPr>
                  <a:xfrm flipV="1">
                    <a:off x="1916055" y="5042527"/>
                    <a:ext cx="169467" cy="89941"/>
                  </a:xfrm>
                  <a:prstGeom prst="straightConnector1">
                    <a:avLst/>
                  </a:prstGeom>
                  <a:ln>
                    <a:solidFill>
                      <a:schemeClr val="tx1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</xdr:grpSp>
          </xdr:grpSp>
          <xdr:grpSp>
            <xdr:nvGrpSpPr>
              <xdr:cNvPr id="72" name="组合 71">
                <a:extLst>
                  <a:ext uri="{FF2B5EF4-FFF2-40B4-BE49-F238E27FC236}">
                    <a16:creationId xmlns:a16="http://schemas.microsoft.com/office/drawing/2014/main" id="{00000000-0008-0000-0300-000048000000}"/>
                  </a:ext>
                </a:extLst>
              </xdr:cNvPr>
              <xdr:cNvGrpSpPr/>
            </xdr:nvGrpSpPr>
            <xdr:grpSpPr>
              <a:xfrm>
                <a:off x="1008541" y="3873628"/>
                <a:ext cx="4641836" cy="1424206"/>
                <a:chOff x="1000088" y="2927663"/>
                <a:chExt cx="4641836" cy="1424206"/>
              </a:xfrm>
            </xdr:grpSpPr>
            <xdr:sp macro="" textlink="">
              <xdr:nvSpPr>
                <xdr:cNvPr id="73" name="文本框 98">
                  <a:extLst>
                    <a:ext uri="{FF2B5EF4-FFF2-40B4-BE49-F238E27FC236}">
                      <a16:creationId xmlns:a16="http://schemas.microsoft.com/office/drawing/2014/main" id="{00000000-0008-0000-0300-000049000000}"/>
                    </a:ext>
                  </a:extLst>
                </xdr:cNvPr>
                <xdr:cNvSpPr txBox="1"/>
              </xdr:nvSpPr>
              <xdr:spPr>
                <a:xfrm>
                  <a:off x="1000088" y="2932762"/>
                  <a:ext cx="352984" cy="276999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2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A</a:t>
                  </a:r>
                  <a:endParaRPr lang="zh-CN" alt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74" name="文本框 99">
                  <a:extLst>
                    <a:ext uri="{FF2B5EF4-FFF2-40B4-BE49-F238E27FC236}">
                      <a16:creationId xmlns:a16="http://schemas.microsoft.com/office/drawing/2014/main" id="{00000000-0008-0000-0300-00004A000000}"/>
                    </a:ext>
                  </a:extLst>
                </xdr:cNvPr>
                <xdr:cNvSpPr txBox="1"/>
              </xdr:nvSpPr>
              <xdr:spPr>
                <a:xfrm>
                  <a:off x="3130648" y="2927663"/>
                  <a:ext cx="352984" cy="276999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2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B</a:t>
                  </a:r>
                  <a:endParaRPr lang="zh-CN" alt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75" name="文本框 100">
                  <a:extLst>
                    <a:ext uri="{FF2B5EF4-FFF2-40B4-BE49-F238E27FC236}">
                      <a16:creationId xmlns:a16="http://schemas.microsoft.com/office/drawing/2014/main" id="{00000000-0008-0000-0300-00004B000000}"/>
                    </a:ext>
                  </a:extLst>
                </xdr:cNvPr>
                <xdr:cNvSpPr txBox="1"/>
              </xdr:nvSpPr>
              <xdr:spPr>
                <a:xfrm>
                  <a:off x="5288940" y="2947752"/>
                  <a:ext cx="352984" cy="276999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2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C</a:t>
                  </a:r>
                  <a:endParaRPr lang="zh-CN" alt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76" name="文本框 101">
                  <a:extLst>
                    <a:ext uri="{FF2B5EF4-FFF2-40B4-BE49-F238E27FC236}">
                      <a16:creationId xmlns:a16="http://schemas.microsoft.com/office/drawing/2014/main" id="{00000000-0008-0000-0300-00004C000000}"/>
                    </a:ext>
                  </a:extLst>
                </xdr:cNvPr>
                <xdr:cNvSpPr txBox="1"/>
              </xdr:nvSpPr>
              <xdr:spPr>
                <a:xfrm>
                  <a:off x="1000088" y="4074870"/>
                  <a:ext cx="352984" cy="276999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2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D</a:t>
                  </a:r>
                  <a:endParaRPr lang="zh-CN" alt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77" name="文本框 102">
                  <a:extLst>
                    <a:ext uri="{FF2B5EF4-FFF2-40B4-BE49-F238E27FC236}">
                      <a16:creationId xmlns:a16="http://schemas.microsoft.com/office/drawing/2014/main" id="{00000000-0008-0000-0300-00004D000000}"/>
                    </a:ext>
                  </a:extLst>
                </xdr:cNvPr>
                <xdr:cNvSpPr txBox="1"/>
              </xdr:nvSpPr>
              <xdr:spPr>
                <a:xfrm>
                  <a:off x="3130648" y="4071414"/>
                  <a:ext cx="352984" cy="276999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2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E</a:t>
                  </a:r>
                  <a:endParaRPr lang="zh-CN" alt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</xdr:grpSp>
        </xdr:grpSp>
        <xdr:sp macro="" textlink="">
          <xdr:nvSpPr>
            <xdr:cNvPr id="66" name="文本框 104">
              <a:extLst>
                <a:ext uri="{FF2B5EF4-FFF2-40B4-BE49-F238E27FC236}">
                  <a16:creationId xmlns:a16="http://schemas.microsoft.com/office/drawing/2014/main" id="{00000000-0008-0000-0300-000042000000}"/>
                </a:ext>
              </a:extLst>
            </xdr:cNvPr>
            <xdr:cNvSpPr txBox="1"/>
          </xdr:nvSpPr>
          <xdr:spPr>
            <a:xfrm>
              <a:off x="3340943" y="4058648"/>
              <a:ext cx="79676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200">
                  <a:latin typeface="Times New Roman" panose="02020603050405020304" pitchFamily="18" charset="0"/>
                  <a:cs typeface="Times New Roman" panose="02020603050405020304" pitchFamily="18" charset="0"/>
                </a:rPr>
                <a:t>50.0</a:t>
              </a:r>
              <a:r>
                <a:rPr lang="el-GR" altLang="zh-CN" sz="1200">
                  <a:latin typeface="Times New Roman" panose="02020603050405020304" pitchFamily="18" charset="0"/>
                  <a:cs typeface="Times New Roman" panose="02020603050405020304" pitchFamily="18" charset="0"/>
                </a:rPr>
                <a:t>μ</a:t>
              </a:r>
              <a:r>
                <a:rPr lang="en-US" altLang="zh-CN" sz="1200">
                  <a:latin typeface="Times New Roman" panose="02020603050405020304" pitchFamily="18" charset="0"/>
                  <a:cs typeface="Times New Roman" panose="02020603050405020304" pitchFamily="18" charset="0"/>
                </a:rPr>
                <a:t>m</a:t>
              </a:r>
              <a:endParaRPr lang="zh-CN" altLang="en-US" sz="12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67" name="文本框 106">
              <a:extLst>
                <a:ext uri="{FF2B5EF4-FFF2-40B4-BE49-F238E27FC236}">
                  <a16:creationId xmlns:a16="http://schemas.microsoft.com/office/drawing/2014/main" id="{00000000-0008-0000-0300-000043000000}"/>
                </a:ext>
              </a:extLst>
            </xdr:cNvPr>
            <xdr:cNvSpPr txBox="1"/>
          </xdr:nvSpPr>
          <xdr:spPr>
            <a:xfrm>
              <a:off x="1202162" y="4065750"/>
              <a:ext cx="880122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200">
                  <a:latin typeface="Times New Roman" panose="02020603050405020304" pitchFamily="18" charset="0"/>
                  <a:cs typeface="Times New Roman" panose="02020603050405020304" pitchFamily="18" charset="0"/>
                </a:rPr>
                <a:t>50.0</a:t>
              </a:r>
              <a:r>
                <a:rPr lang="el-GR" altLang="zh-CN" sz="1200">
                  <a:latin typeface="Times New Roman" panose="02020603050405020304" pitchFamily="18" charset="0"/>
                  <a:cs typeface="Times New Roman" panose="02020603050405020304" pitchFamily="18" charset="0"/>
                </a:rPr>
                <a:t>μ</a:t>
              </a:r>
              <a:r>
                <a:rPr lang="en-US" altLang="zh-CN" sz="1200">
                  <a:latin typeface="Times New Roman" panose="02020603050405020304" pitchFamily="18" charset="0"/>
                  <a:cs typeface="Times New Roman" panose="02020603050405020304" pitchFamily="18" charset="0"/>
                </a:rPr>
                <a:t>m</a:t>
              </a:r>
              <a:endParaRPr lang="zh-CN" altLang="en-US" sz="12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68" name="文本框 108">
              <a:extLst>
                <a:ext uri="{FF2B5EF4-FFF2-40B4-BE49-F238E27FC236}">
                  <a16:creationId xmlns:a16="http://schemas.microsoft.com/office/drawing/2014/main" id="{00000000-0008-0000-0300-000044000000}"/>
                </a:ext>
              </a:extLst>
            </xdr:cNvPr>
            <xdr:cNvSpPr txBox="1"/>
          </xdr:nvSpPr>
          <xdr:spPr>
            <a:xfrm>
              <a:off x="3333817" y="2909005"/>
              <a:ext cx="774266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200">
                  <a:latin typeface="Times New Roman" panose="02020603050405020304" pitchFamily="18" charset="0"/>
                  <a:cs typeface="Times New Roman" panose="02020603050405020304" pitchFamily="18" charset="0"/>
                </a:rPr>
                <a:t>50.0</a:t>
              </a:r>
              <a:r>
                <a:rPr lang="el-GR" altLang="zh-CN" sz="1200">
                  <a:latin typeface="Times New Roman" panose="02020603050405020304" pitchFamily="18" charset="0"/>
                  <a:cs typeface="Times New Roman" panose="02020603050405020304" pitchFamily="18" charset="0"/>
                </a:rPr>
                <a:t>μ</a:t>
              </a:r>
              <a:r>
                <a:rPr lang="en-US" altLang="zh-CN" sz="1200">
                  <a:latin typeface="Times New Roman" panose="02020603050405020304" pitchFamily="18" charset="0"/>
                  <a:cs typeface="Times New Roman" panose="02020603050405020304" pitchFamily="18" charset="0"/>
                </a:rPr>
                <a:t>m</a:t>
              </a:r>
              <a:endParaRPr lang="zh-CN" altLang="en-US" sz="12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  <xdr:cxnSp macro="">
          <xdr:nvCxnSpPr>
            <xdr:cNvPr id="69" name="直接连接符 68">
              <a:extLst>
                <a:ext uri="{FF2B5EF4-FFF2-40B4-BE49-F238E27FC236}">
                  <a16:creationId xmlns:a16="http://schemas.microsoft.com/office/drawing/2014/main" id="{00000000-0008-0000-0300-000045000000}"/>
                </a:ext>
              </a:extLst>
            </xdr:cNvPr>
            <xdr:cNvCxnSpPr/>
          </xdr:nvCxnSpPr>
          <xdr:spPr>
            <a:xfrm>
              <a:off x="1090297" y="3057429"/>
              <a:ext cx="139024" cy="158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70" name="文本框 110">
              <a:extLst>
                <a:ext uri="{FF2B5EF4-FFF2-40B4-BE49-F238E27FC236}">
                  <a16:creationId xmlns:a16="http://schemas.microsoft.com/office/drawing/2014/main" id="{00000000-0008-0000-0300-000046000000}"/>
                </a:ext>
              </a:extLst>
            </xdr:cNvPr>
            <xdr:cNvSpPr txBox="1"/>
          </xdr:nvSpPr>
          <xdr:spPr>
            <a:xfrm>
              <a:off x="1182463" y="2915186"/>
              <a:ext cx="803418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200">
                  <a:latin typeface="Times New Roman" panose="02020603050405020304" pitchFamily="18" charset="0"/>
                  <a:cs typeface="Times New Roman" panose="02020603050405020304" pitchFamily="18" charset="0"/>
                </a:rPr>
                <a:t>50.0</a:t>
              </a:r>
              <a:r>
                <a:rPr lang="el-GR" altLang="zh-CN" sz="1200">
                  <a:latin typeface="Times New Roman" panose="02020603050405020304" pitchFamily="18" charset="0"/>
                  <a:cs typeface="Times New Roman" panose="02020603050405020304" pitchFamily="18" charset="0"/>
                </a:rPr>
                <a:t>μ</a:t>
              </a:r>
              <a:r>
                <a:rPr lang="en-US" altLang="zh-CN" sz="1200">
                  <a:latin typeface="Times New Roman" panose="02020603050405020304" pitchFamily="18" charset="0"/>
                  <a:cs typeface="Times New Roman" panose="02020603050405020304" pitchFamily="18" charset="0"/>
                </a:rPr>
                <a:t>m</a:t>
              </a:r>
              <a:endParaRPr lang="zh-CN" altLang="en-US" sz="12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cxnSp macro="">
        <xdr:nvCxnSpPr>
          <xdr:cNvPr id="61" name="直接连接符 60">
            <a:extLst>
              <a:ext uri="{FF2B5EF4-FFF2-40B4-BE49-F238E27FC236}">
                <a16:creationId xmlns:a16="http://schemas.microsoft.com/office/drawing/2014/main" id="{00000000-0008-0000-0300-00003D000000}"/>
              </a:ext>
            </a:extLst>
          </xdr:cNvPr>
          <xdr:cNvCxnSpPr/>
        </xdr:nvCxnSpPr>
        <xdr:spPr>
          <a:xfrm>
            <a:off x="3236582" y="3455879"/>
            <a:ext cx="139024" cy="158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2" name="直接连接符 61">
            <a:extLst>
              <a:ext uri="{FF2B5EF4-FFF2-40B4-BE49-F238E27FC236}">
                <a16:creationId xmlns:a16="http://schemas.microsoft.com/office/drawing/2014/main" id="{00000000-0008-0000-0300-00003E000000}"/>
              </a:ext>
            </a:extLst>
          </xdr:cNvPr>
          <xdr:cNvCxnSpPr/>
        </xdr:nvCxnSpPr>
        <xdr:spPr>
          <a:xfrm>
            <a:off x="5388565" y="3457601"/>
            <a:ext cx="139024" cy="158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3" name="直接连接符 62">
            <a:extLst>
              <a:ext uri="{FF2B5EF4-FFF2-40B4-BE49-F238E27FC236}">
                <a16:creationId xmlns:a16="http://schemas.microsoft.com/office/drawing/2014/main" id="{00000000-0008-0000-0300-00003F000000}"/>
              </a:ext>
            </a:extLst>
          </xdr:cNvPr>
          <xdr:cNvCxnSpPr/>
        </xdr:nvCxnSpPr>
        <xdr:spPr>
          <a:xfrm>
            <a:off x="1083500" y="4593277"/>
            <a:ext cx="139024" cy="158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4" name="直接连接符 63">
            <a:extLst>
              <a:ext uri="{FF2B5EF4-FFF2-40B4-BE49-F238E27FC236}">
                <a16:creationId xmlns:a16="http://schemas.microsoft.com/office/drawing/2014/main" id="{00000000-0008-0000-0300-000040000000}"/>
              </a:ext>
            </a:extLst>
          </xdr:cNvPr>
          <xdr:cNvCxnSpPr/>
        </xdr:nvCxnSpPr>
        <xdr:spPr>
          <a:xfrm>
            <a:off x="3236582" y="4588968"/>
            <a:ext cx="139024" cy="158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114300</xdr:colOff>
      <xdr:row>19</xdr:row>
      <xdr:rowOff>0</xdr:rowOff>
    </xdr:from>
    <xdr:to>
      <xdr:col>13</xdr:col>
      <xdr:colOff>582218</xdr:colOff>
      <xdr:row>39</xdr:row>
      <xdr:rowOff>122058</xdr:rowOff>
    </xdr:to>
    <xdr:grpSp>
      <xdr:nvGrpSpPr>
        <xdr:cNvPr id="189" name="组合 188">
          <a:extLst>
            <a:ext uri="{FF2B5EF4-FFF2-40B4-BE49-F238E27FC236}">
              <a16:creationId xmlns:a16="http://schemas.microsoft.com/office/drawing/2014/main" id="{55FFCC7F-379A-47EE-B50F-669EFBB4059F}"/>
            </a:ext>
          </a:extLst>
        </xdr:cNvPr>
        <xdr:cNvGrpSpPr/>
      </xdr:nvGrpSpPr>
      <xdr:grpSpPr>
        <a:xfrm>
          <a:off x="114300" y="3497580"/>
          <a:ext cx="8392718" cy="3627258"/>
          <a:chOff x="160653" y="955000"/>
          <a:chExt cx="8392718" cy="3627258"/>
        </a:xfrm>
      </xdr:grpSpPr>
      <xdr:grpSp>
        <xdr:nvGrpSpPr>
          <xdr:cNvPr id="190" name="组合 189">
            <a:extLst>
              <a:ext uri="{FF2B5EF4-FFF2-40B4-BE49-F238E27FC236}">
                <a16:creationId xmlns:a16="http://schemas.microsoft.com/office/drawing/2014/main" id="{2A17108F-773C-4EBF-8CE5-9251E1337AD1}"/>
              </a:ext>
            </a:extLst>
          </xdr:cNvPr>
          <xdr:cNvGrpSpPr/>
        </xdr:nvGrpSpPr>
        <xdr:grpSpPr>
          <a:xfrm>
            <a:off x="160653" y="1176297"/>
            <a:ext cx="8392718" cy="3405961"/>
            <a:chOff x="160653" y="1176297"/>
            <a:chExt cx="8392718" cy="3405961"/>
          </a:xfrm>
        </xdr:grpSpPr>
        <xdr:cxnSp macro="">
          <xdr:nvCxnSpPr>
            <xdr:cNvPr id="196" name="直接连接符 195">
              <a:extLst>
                <a:ext uri="{FF2B5EF4-FFF2-40B4-BE49-F238E27FC236}">
                  <a16:creationId xmlns:a16="http://schemas.microsoft.com/office/drawing/2014/main" id="{B7DA90EC-1EB2-416E-8319-F18A2FA21FB1}"/>
                </a:ext>
              </a:extLst>
            </xdr:cNvPr>
            <xdr:cNvCxnSpPr/>
          </xdr:nvCxnSpPr>
          <xdr:spPr>
            <a:xfrm>
              <a:off x="689804" y="2879900"/>
              <a:ext cx="288226" cy="0"/>
            </a:xfrm>
            <a:prstGeom prst="line">
              <a:avLst/>
            </a:prstGeom>
            <a:ln w="3492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97" name="直接连接符 196">
              <a:extLst>
                <a:ext uri="{FF2B5EF4-FFF2-40B4-BE49-F238E27FC236}">
                  <a16:creationId xmlns:a16="http://schemas.microsoft.com/office/drawing/2014/main" id="{F4F0AC5E-8F52-4642-BCD0-B8EE30656093}"/>
                </a:ext>
              </a:extLst>
            </xdr:cNvPr>
            <xdr:cNvCxnSpPr/>
          </xdr:nvCxnSpPr>
          <xdr:spPr>
            <a:xfrm>
              <a:off x="689804" y="3968404"/>
              <a:ext cx="288226" cy="0"/>
            </a:xfrm>
            <a:prstGeom prst="line">
              <a:avLst/>
            </a:prstGeom>
            <a:ln w="3492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grpSp>
          <xdr:nvGrpSpPr>
            <xdr:cNvPr id="198" name="组合 197">
              <a:extLst>
                <a:ext uri="{FF2B5EF4-FFF2-40B4-BE49-F238E27FC236}">
                  <a16:creationId xmlns:a16="http://schemas.microsoft.com/office/drawing/2014/main" id="{A93CA1B9-5202-4298-A6A8-D65DCDE4077F}"/>
                </a:ext>
              </a:extLst>
            </xdr:cNvPr>
            <xdr:cNvGrpSpPr/>
          </xdr:nvGrpSpPr>
          <xdr:grpSpPr>
            <a:xfrm>
              <a:off x="1075826" y="1176297"/>
              <a:ext cx="7477545" cy="3405961"/>
              <a:chOff x="1274608" y="3816130"/>
              <a:chExt cx="7477545" cy="3405961"/>
            </a:xfrm>
          </xdr:grpSpPr>
          <xdr:grpSp>
            <xdr:nvGrpSpPr>
              <xdr:cNvPr id="203" name="组合 202">
                <a:extLst>
                  <a:ext uri="{FF2B5EF4-FFF2-40B4-BE49-F238E27FC236}">
                    <a16:creationId xmlns:a16="http://schemas.microsoft.com/office/drawing/2014/main" id="{71275477-0C36-45A2-B733-91EC0F26E58F}"/>
                  </a:ext>
                </a:extLst>
              </xdr:cNvPr>
              <xdr:cNvGrpSpPr/>
            </xdr:nvGrpSpPr>
            <xdr:grpSpPr>
              <a:xfrm>
                <a:off x="1343654" y="3816130"/>
                <a:ext cx="7408499" cy="3360080"/>
                <a:chOff x="887729" y="1097269"/>
                <a:chExt cx="7498584" cy="3360080"/>
              </a:xfrm>
            </xdr:grpSpPr>
            <xdr:pic>
              <xdr:nvPicPr>
                <xdr:cNvPr id="245" name="图片 244">
                  <a:extLst>
                    <a:ext uri="{FF2B5EF4-FFF2-40B4-BE49-F238E27FC236}">
                      <a16:creationId xmlns:a16="http://schemas.microsoft.com/office/drawing/2014/main" id="{D9E6941E-0527-4298-8539-340F57D68A75}"/>
                    </a:ext>
                  </a:extLst>
                </xdr:cNvPr>
                <xdr:cNvPicPr>
                  <a:picLocks noChangeAspect="1"/>
                </xdr:cNvPicPr>
              </xdr:nvPicPr>
              <xdr:blipFill rotWithShape="1">
                <a:blip xmlns:r="http://schemas.openxmlformats.org/officeDocument/2006/relationships" r:embed="rId6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b="5229"/>
                <a:stretch/>
              </xdr:blipFill>
              <xdr:spPr>
                <a:xfrm>
                  <a:off x="887729" y="1097459"/>
                  <a:ext cx="1490400" cy="1112400"/>
                </a:xfrm>
                <a:prstGeom prst="rect">
                  <a:avLst/>
                </a:prstGeom>
                <a:ln w="12700">
                  <a:solidFill>
                    <a:schemeClr val="tx1"/>
                  </a:solidFill>
                </a:ln>
              </xdr:spPr>
            </xdr:pic>
            <xdr:pic>
              <xdr:nvPicPr>
                <xdr:cNvPr id="246" name="图片 245">
                  <a:extLst>
                    <a:ext uri="{FF2B5EF4-FFF2-40B4-BE49-F238E27FC236}">
                      <a16:creationId xmlns:a16="http://schemas.microsoft.com/office/drawing/2014/main" id="{F8A0753A-132D-42EB-BB2C-57781FF6BD63}"/>
                    </a:ext>
                  </a:extLst>
                </xdr:cNvPr>
                <xdr:cNvPicPr>
                  <a:picLocks noChangeAspect="1"/>
                </xdr:cNvPicPr>
              </xdr:nvPicPr>
              <xdr:blipFill rotWithShape="1">
                <a:blip xmlns:r="http://schemas.openxmlformats.org/officeDocument/2006/relationships" r:embed="rId7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t="1" b="4226"/>
                <a:stretch/>
              </xdr:blipFill>
              <xdr:spPr>
                <a:xfrm>
                  <a:off x="887729" y="2221775"/>
                  <a:ext cx="1490400" cy="1111258"/>
                </a:xfrm>
                <a:prstGeom prst="rect">
                  <a:avLst/>
                </a:prstGeom>
                <a:ln w="12700">
                  <a:solidFill>
                    <a:schemeClr val="tx1"/>
                  </a:solidFill>
                </a:ln>
              </xdr:spPr>
            </xdr:pic>
            <xdr:pic>
              <xdr:nvPicPr>
                <xdr:cNvPr id="247" name="图片 246">
                  <a:extLst>
                    <a:ext uri="{FF2B5EF4-FFF2-40B4-BE49-F238E27FC236}">
                      <a16:creationId xmlns:a16="http://schemas.microsoft.com/office/drawing/2014/main" id="{814ACC6F-A2BF-4136-BD2B-31F1984345E2}"/>
                    </a:ext>
                  </a:extLst>
                </xdr:cNvPr>
                <xdr:cNvPicPr>
                  <a:picLocks noChangeAspect="1"/>
                </xdr:cNvPicPr>
              </xdr:nvPicPr>
              <xdr:blipFill rotWithShape="1">
                <a:blip xmlns:r="http://schemas.openxmlformats.org/officeDocument/2006/relationships" r:embed="rId8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b="3865"/>
                <a:stretch/>
              </xdr:blipFill>
              <xdr:spPr>
                <a:xfrm>
                  <a:off x="890088" y="3344949"/>
                  <a:ext cx="1491859" cy="1112400"/>
                </a:xfrm>
                <a:prstGeom prst="rect">
                  <a:avLst/>
                </a:prstGeom>
                <a:ln w="12700">
                  <a:solidFill>
                    <a:schemeClr val="tx1"/>
                  </a:solidFill>
                </a:ln>
              </xdr:spPr>
            </xdr:pic>
            <xdr:pic>
              <xdr:nvPicPr>
                <xdr:cNvPr id="248" name="图片 247">
                  <a:extLst>
                    <a:ext uri="{FF2B5EF4-FFF2-40B4-BE49-F238E27FC236}">
                      <a16:creationId xmlns:a16="http://schemas.microsoft.com/office/drawing/2014/main" id="{9BB93E12-E120-45A1-A45C-86195B696D63}"/>
                    </a:ext>
                  </a:extLst>
                </xdr:cNvPr>
                <xdr:cNvPicPr>
                  <a:picLocks noChangeAspect="1"/>
                </xdr:cNvPicPr>
              </xdr:nvPicPr>
              <xdr:blipFill rotWithShape="1">
                <a:blip xmlns:r="http://schemas.openxmlformats.org/officeDocument/2006/relationships" r:embed="rId9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b="4000"/>
                <a:stretch/>
              </xdr:blipFill>
              <xdr:spPr>
                <a:xfrm>
                  <a:off x="2389197" y="1097459"/>
                  <a:ext cx="1490400" cy="1112400"/>
                </a:xfrm>
                <a:prstGeom prst="rect">
                  <a:avLst/>
                </a:prstGeom>
                <a:ln w="12700">
                  <a:solidFill>
                    <a:schemeClr val="tx1"/>
                  </a:solidFill>
                </a:ln>
              </xdr:spPr>
            </xdr:pic>
            <xdr:pic>
              <xdr:nvPicPr>
                <xdr:cNvPr id="249" name="图片 248">
                  <a:extLst>
                    <a:ext uri="{FF2B5EF4-FFF2-40B4-BE49-F238E27FC236}">
                      <a16:creationId xmlns:a16="http://schemas.microsoft.com/office/drawing/2014/main" id="{43A40690-C97C-4D01-B7FC-92659A4695C5}"/>
                    </a:ext>
                  </a:extLst>
                </xdr:cNvPr>
                <xdr:cNvPicPr>
                  <a:picLocks noChangeAspect="1"/>
                </xdr:cNvPicPr>
              </xdr:nvPicPr>
              <xdr:blipFill rotWithShape="1">
                <a:blip xmlns:r="http://schemas.openxmlformats.org/officeDocument/2006/relationships" r:embed="rId10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b="4133"/>
                <a:stretch/>
              </xdr:blipFill>
              <xdr:spPr>
                <a:xfrm>
                  <a:off x="2389197" y="2221775"/>
                  <a:ext cx="1490400" cy="1112400"/>
                </a:xfrm>
                <a:prstGeom prst="rect">
                  <a:avLst/>
                </a:prstGeom>
                <a:ln w="12700">
                  <a:solidFill>
                    <a:schemeClr val="tx1"/>
                  </a:solidFill>
                </a:ln>
              </xdr:spPr>
            </xdr:pic>
            <xdr:pic>
              <xdr:nvPicPr>
                <xdr:cNvPr id="250" name="图片 249">
                  <a:extLst>
                    <a:ext uri="{FF2B5EF4-FFF2-40B4-BE49-F238E27FC236}">
                      <a16:creationId xmlns:a16="http://schemas.microsoft.com/office/drawing/2014/main" id="{98590B6F-C5A8-406B-B61D-D2D69C759347}"/>
                    </a:ext>
                  </a:extLst>
                </xdr:cNvPr>
                <xdr:cNvPicPr>
                  <a:picLocks noChangeAspect="1"/>
                </xdr:cNvPicPr>
              </xdr:nvPicPr>
              <xdr:blipFill rotWithShape="1">
                <a:blip xmlns:r="http://schemas.openxmlformats.org/officeDocument/2006/relationships" r:embed="rId11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b="3866"/>
                <a:stretch/>
              </xdr:blipFill>
              <xdr:spPr>
                <a:xfrm>
                  <a:off x="2389057" y="3344949"/>
                  <a:ext cx="1490400" cy="1112400"/>
                </a:xfrm>
                <a:prstGeom prst="rect">
                  <a:avLst/>
                </a:prstGeom>
                <a:ln w="12700">
                  <a:solidFill>
                    <a:schemeClr val="tx1"/>
                  </a:solidFill>
                </a:ln>
              </xdr:spPr>
            </xdr:pic>
            <xdr:pic>
              <xdr:nvPicPr>
                <xdr:cNvPr id="251" name="图片 250">
                  <a:extLst>
                    <a:ext uri="{FF2B5EF4-FFF2-40B4-BE49-F238E27FC236}">
                      <a16:creationId xmlns:a16="http://schemas.microsoft.com/office/drawing/2014/main" id="{8D145687-2A4E-4C63-865A-F8937E117DD9}"/>
                    </a:ext>
                  </a:extLst>
                </xdr:cNvPr>
                <xdr:cNvPicPr>
                  <a:picLocks noChangeAspect="1"/>
                </xdr:cNvPicPr>
              </xdr:nvPicPr>
              <xdr:blipFill rotWithShape="1">
                <a:blip xmlns:r="http://schemas.openxmlformats.org/officeDocument/2006/relationships" r:embed="rId12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b="4000"/>
                <a:stretch/>
              </xdr:blipFill>
              <xdr:spPr>
                <a:xfrm>
                  <a:off x="3892977" y="1097459"/>
                  <a:ext cx="1490400" cy="1112591"/>
                </a:xfrm>
                <a:prstGeom prst="rect">
                  <a:avLst/>
                </a:prstGeom>
                <a:ln w="12700">
                  <a:solidFill>
                    <a:schemeClr val="tx1"/>
                  </a:solidFill>
                </a:ln>
              </xdr:spPr>
            </xdr:pic>
            <xdr:pic>
              <xdr:nvPicPr>
                <xdr:cNvPr id="252" name="图片 251">
                  <a:extLst>
                    <a:ext uri="{FF2B5EF4-FFF2-40B4-BE49-F238E27FC236}">
                      <a16:creationId xmlns:a16="http://schemas.microsoft.com/office/drawing/2014/main" id="{9F5E3FE0-AA5A-47EF-80F4-498835EED6DE}"/>
                    </a:ext>
                  </a:extLst>
                </xdr:cNvPr>
                <xdr:cNvPicPr>
                  <a:picLocks noChangeAspect="1"/>
                </xdr:cNvPicPr>
              </xdr:nvPicPr>
              <xdr:blipFill rotWithShape="1">
                <a:blip xmlns:r="http://schemas.openxmlformats.org/officeDocument/2006/relationships" r:embed="rId13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b="4000"/>
                <a:stretch/>
              </xdr:blipFill>
              <xdr:spPr>
                <a:xfrm>
                  <a:off x="3894837" y="2221204"/>
                  <a:ext cx="1490400" cy="1112400"/>
                </a:xfrm>
                <a:prstGeom prst="rect">
                  <a:avLst/>
                </a:prstGeom>
                <a:ln w="12700">
                  <a:solidFill>
                    <a:schemeClr val="tx1"/>
                  </a:solidFill>
                </a:ln>
              </xdr:spPr>
            </xdr:pic>
            <xdr:pic>
              <xdr:nvPicPr>
                <xdr:cNvPr id="253" name="图片 252">
                  <a:extLst>
                    <a:ext uri="{FF2B5EF4-FFF2-40B4-BE49-F238E27FC236}">
                      <a16:creationId xmlns:a16="http://schemas.microsoft.com/office/drawing/2014/main" id="{7AC2A077-9A1A-4C5A-A8F2-4876E43191D1}"/>
                    </a:ext>
                  </a:extLst>
                </xdr:cNvPr>
                <xdr:cNvPicPr>
                  <a:picLocks noChangeAspect="1"/>
                </xdr:cNvPicPr>
              </xdr:nvPicPr>
              <xdr:blipFill rotWithShape="1">
                <a:blip xmlns:r="http://schemas.openxmlformats.org/officeDocument/2006/relationships" r:embed="rId14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l="-311" t="401" r="311" b="4400"/>
                <a:stretch/>
              </xdr:blipFill>
              <xdr:spPr>
                <a:xfrm flipV="1">
                  <a:off x="3894836" y="3344758"/>
                  <a:ext cx="1490400" cy="1112400"/>
                </a:xfrm>
                <a:prstGeom prst="rect">
                  <a:avLst/>
                </a:prstGeom>
                <a:ln w="12700">
                  <a:solidFill>
                    <a:schemeClr val="tx1"/>
                  </a:solidFill>
                </a:ln>
              </xdr:spPr>
            </xdr:pic>
            <xdr:pic>
              <xdr:nvPicPr>
                <xdr:cNvPr id="254" name="图片 253">
                  <a:extLst>
                    <a:ext uri="{FF2B5EF4-FFF2-40B4-BE49-F238E27FC236}">
                      <a16:creationId xmlns:a16="http://schemas.microsoft.com/office/drawing/2014/main" id="{72CCC946-51B3-4F79-A24E-5AE632126FA5}"/>
                    </a:ext>
                  </a:extLst>
                </xdr:cNvPr>
                <xdr:cNvPicPr>
                  <a:picLocks noChangeAspect="1"/>
                </xdr:cNvPicPr>
              </xdr:nvPicPr>
              <xdr:blipFill rotWithShape="1">
                <a:blip xmlns:r="http://schemas.openxmlformats.org/officeDocument/2006/relationships" r:embed="rId15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b="4000"/>
                <a:stretch/>
              </xdr:blipFill>
              <xdr:spPr>
                <a:xfrm>
                  <a:off x="5394445" y="1097269"/>
                  <a:ext cx="1490400" cy="1112590"/>
                </a:xfrm>
                <a:prstGeom prst="rect">
                  <a:avLst/>
                </a:prstGeom>
                <a:ln w="12700">
                  <a:solidFill>
                    <a:schemeClr val="tx1"/>
                  </a:solidFill>
                </a:ln>
              </xdr:spPr>
            </xdr:pic>
            <xdr:pic>
              <xdr:nvPicPr>
                <xdr:cNvPr id="255" name="图片 254">
                  <a:extLst>
                    <a:ext uri="{FF2B5EF4-FFF2-40B4-BE49-F238E27FC236}">
                      <a16:creationId xmlns:a16="http://schemas.microsoft.com/office/drawing/2014/main" id="{3F9D5E79-753E-4A84-9E02-0F1928EB1ACF}"/>
                    </a:ext>
                  </a:extLst>
                </xdr:cNvPr>
                <xdr:cNvPicPr>
                  <a:picLocks noChangeAspect="1"/>
                </xdr:cNvPicPr>
              </xdr:nvPicPr>
              <xdr:blipFill rotWithShape="1">
                <a:blip xmlns:r="http://schemas.openxmlformats.org/officeDocument/2006/relationships" r:embed="rId16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b="4134"/>
                <a:stretch/>
              </xdr:blipFill>
              <xdr:spPr>
                <a:xfrm flipV="1">
                  <a:off x="5394445" y="2221775"/>
                  <a:ext cx="1490400" cy="1112400"/>
                </a:xfrm>
                <a:prstGeom prst="rect">
                  <a:avLst/>
                </a:prstGeom>
                <a:ln w="12700">
                  <a:solidFill>
                    <a:schemeClr val="tx1"/>
                  </a:solidFill>
                </a:ln>
              </xdr:spPr>
            </xdr:pic>
            <xdr:pic>
              <xdr:nvPicPr>
                <xdr:cNvPr id="256" name="图片 255">
                  <a:extLst>
                    <a:ext uri="{FF2B5EF4-FFF2-40B4-BE49-F238E27FC236}">
                      <a16:creationId xmlns:a16="http://schemas.microsoft.com/office/drawing/2014/main" id="{0D5889FC-345C-4594-B3D3-B111159079DC}"/>
                    </a:ext>
                  </a:extLst>
                </xdr:cNvPr>
                <xdr:cNvPicPr>
                  <a:picLocks noChangeAspect="1"/>
                </xdr:cNvPicPr>
              </xdr:nvPicPr>
              <xdr:blipFill rotWithShape="1">
                <a:blip xmlns:r="http://schemas.openxmlformats.org/officeDocument/2006/relationships" r:embed="rId17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b="3866"/>
                <a:stretch/>
              </xdr:blipFill>
              <xdr:spPr>
                <a:xfrm>
                  <a:off x="5394358" y="3344896"/>
                  <a:ext cx="1490400" cy="1112400"/>
                </a:xfrm>
                <a:prstGeom prst="rect">
                  <a:avLst/>
                </a:prstGeom>
                <a:ln w="12700">
                  <a:solidFill>
                    <a:schemeClr val="tx1"/>
                  </a:solidFill>
                </a:ln>
              </xdr:spPr>
            </xdr:pic>
            <xdr:pic>
              <xdr:nvPicPr>
                <xdr:cNvPr id="257" name="图片 256">
                  <a:extLst>
                    <a:ext uri="{FF2B5EF4-FFF2-40B4-BE49-F238E27FC236}">
                      <a16:creationId xmlns:a16="http://schemas.microsoft.com/office/drawing/2014/main" id="{F6EB58C1-826F-4445-BCDC-C2D7A691E322}"/>
                    </a:ext>
                  </a:extLst>
                </xdr:cNvPr>
                <xdr:cNvPicPr>
                  <a:picLocks noChangeAspect="1"/>
                </xdr:cNvPicPr>
              </xdr:nvPicPr>
              <xdr:blipFill rotWithShape="1">
                <a:blip xmlns:r="http://schemas.openxmlformats.org/officeDocument/2006/relationships" r:embed="rId18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b="4000"/>
                <a:stretch/>
              </xdr:blipFill>
              <xdr:spPr>
                <a:xfrm>
                  <a:off x="6895913" y="1097459"/>
                  <a:ext cx="1490400" cy="1112400"/>
                </a:xfrm>
                <a:prstGeom prst="rect">
                  <a:avLst/>
                </a:prstGeom>
                <a:ln w="12700">
                  <a:solidFill>
                    <a:schemeClr val="tx1"/>
                  </a:solidFill>
                </a:ln>
              </xdr:spPr>
            </xdr:pic>
            <xdr:pic>
              <xdr:nvPicPr>
                <xdr:cNvPr id="258" name="图片 257">
                  <a:extLst>
                    <a:ext uri="{FF2B5EF4-FFF2-40B4-BE49-F238E27FC236}">
                      <a16:creationId xmlns:a16="http://schemas.microsoft.com/office/drawing/2014/main" id="{98DF74F5-D335-4336-B9B5-AAA96B438907}"/>
                    </a:ext>
                  </a:extLst>
                </xdr:cNvPr>
                <xdr:cNvPicPr>
                  <a:picLocks noChangeAspect="1"/>
                </xdr:cNvPicPr>
              </xdr:nvPicPr>
              <xdr:blipFill rotWithShape="1">
                <a:blip xmlns:r="http://schemas.openxmlformats.org/officeDocument/2006/relationships" r:embed="rId19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b="3866"/>
                <a:stretch/>
              </xdr:blipFill>
              <xdr:spPr>
                <a:xfrm>
                  <a:off x="6895913" y="2221775"/>
                  <a:ext cx="1490400" cy="1112400"/>
                </a:xfrm>
                <a:prstGeom prst="rect">
                  <a:avLst/>
                </a:prstGeom>
                <a:ln w="12700">
                  <a:solidFill>
                    <a:schemeClr val="tx1"/>
                  </a:solidFill>
                </a:ln>
              </xdr:spPr>
            </xdr:pic>
            <xdr:pic>
              <xdr:nvPicPr>
                <xdr:cNvPr id="259" name="图片 258">
                  <a:extLst>
                    <a:ext uri="{FF2B5EF4-FFF2-40B4-BE49-F238E27FC236}">
                      <a16:creationId xmlns:a16="http://schemas.microsoft.com/office/drawing/2014/main" id="{B4349259-4CA4-4E1F-BE6E-F50FF5BA5F11}"/>
                    </a:ext>
                  </a:extLst>
                </xdr:cNvPr>
                <xdr:cNvPicPr>
                  <a:picLocks noChangeAspect="1"/>
                </xdr:cNvPicPr>
              </xdr:nvPicPr>
              <xdr:blipFill rotWithShape="1">
                <a:blip xmlns:r="http://schemas.openxmlformats.org/officeDocument/2006/relationships" r:embed="rId20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b="4000"/>
                <a:stretch/>
              </xdr:blipFill>
              <xdr:spPr>
                <a:xfrm>
                  <a:off x="6895913" y="3343506"/>
                  <a:ext cx="1490400" cy="1112400"/>
                </a:xfrm>
                <a:prstGeom prst="rect">
                  <a:avLst/>
                </a:prstGeom>
                <a:ln w="12700">
                  <a:solidFill>
                    <a:schemeClr val="tx1"/>
                  </a:solidFill>
                </a:ln>
              </xdr:spPr>
            </xdr:pic>
          </xdr:grpSp>
          <xdr:grpSp>
            <xdr:nvGrpSpPr>
              <xdr:cNvPr id="204" name="组合 203">
                <a:extLst>
                  <a:ext uri="{FF2B5EF4-FFF2-40B4-BE49-F238E27FC236}">
                    <a16:creationId xmlns:a16="http://schemas.microsoft.com/office/drawing/2014/main" id="{B655F677-1719-4399-BCD5-A4F4FFF9DF7B}"/>
                  </a:ext>
                </a:extLst>
              </xdr:cNvPr>
              <xdr:cNvGrpSpPr/>
            </xdr:nvGrpSpPr>
            <xdr:grpSpPr>
              <a:xfrm>
                <a:off x="1274608" y="4048569"/>
                <a:ext cx="7236147" cy="3173522"/>
                <a:chOff x="1414024" y="690353"/>
                <a:chExt cx="7236147" cy="3173522"/>
              </a:xfrm>
            </xdr:grpSpPr>
            <xdr:sp macro="" textlink="">
              <xdr:nvSpPr>
                <xdr:cNvPr id="205" name="文本框 29">
                  <a:extLst>
                    <a:ext uri="{FF2B5EF4-FFF2-40B4-BE49-F238E27FC236}">
                      <a16:creationId xmlns:a16="http://schemas.microsoft.com/office/drawing/2014/main" id="{C0537DB7-8BFF-499C-8DEE-E77F7A7ACA16}"/>
                    </a:ext>
                  </a:extLst>
                </xdr:cNvPr>
                <xdr:cNvSpPr txBox="1"/>
              </xdr:nvSpPr>
              <xdr:spPr>
                <a:xfrm>
                  <a:off x="1553621" y="1141820"/>
                  <a:ext cx="456570" cy="210314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800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Ch</a:t>
                  </a:r>
                  <a:endParaRPr lang="zh-CN" altLang="en-US" sz="800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cxnSp macro="">
              <xdr:nvCxnSpPr>
                <xdr:cNvPr id="206" name="直接箭头连接符 205">
                  <a:extLst>
                    <a:ext uri="{FF2B5EF4-FFF2-40B4-BE49-F238E27FC236}">
                      <a16:creationId xmlns:a16="http://schemas.microsoft.com/office/drawing/2014/main" id="{80148D3F-FDF4-485F-8E02-A6F4CEE83124}"/>
                    </a:ext>
                  </a:extLst>
                </xdr:cNvPr>
                <xdr:cNvCxnSpPr/>
              </xdr:nvCxnSpPr>
              <xdr:spPr>
                <a:xfrm flipV="1">
                  <a:off x="1771633" y="1239759"/>
                  <a:ext cx="309204" cy="15063"/>
                </a:xfrm>
                <a:prstGeom prst="straightConnector1">
                  <a:avLst/>
                </a:prstGeom>
                <a:ln w="9525">
                  <a:tailEnd type="triangle"/>
                </a:ln>
              </xdr:spPr>
              <xdr:style>
                <a:lnRef idx="1">
                  <a:schemeClr val="dk1"/>
                </a:lnRef>
                <a:fillRef idx="0">
                  <a:schemeClr val="dk1"/>
                </a:fillRef>
                <a:effectRef idx="0">
                  <a:schemeClr val="dk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07" name="文本框 31">
                  <a:extLst>
                    <a:ext uri="{FF2B5EF4-FFF2-40B4-BE49-F238E27FC236}">
                      <a16:creationId xmlns:a16="http://schemas.microsoft.com/office/drawing/2014/main" id="{A96C8B09-B2C9-445D-8FA2-4FD5D01C982C}"/>
                    </a:ext>
                  </a:extLst>
                </xdr:cNvPr>
                <xdr:cNvSpPr txBox="1"/>
              </xdr:nvSpPr>
              <xdr:spPr>
                <a:xfrm>
                  <a:off x="6550600" y="945485"/>
                  <a:ext cx="423325" cy="210314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800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Ch</a:t>
                  </a:r>
                  <a:endParaRPr lang="zh-CN" altLang="en-US" sz="800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cxnSp macro="">
              <xdr:nvCxnSpPr>
                <xdr:cNvPr id="208" name="直接箭头连接符 207">
                  <a:extLst>
                    <a:ext uri="{FF2B5EF4-FFF2-40B4-BE49-F238E27FC236}">
                      <a16:creationId xmlns:a16="http://schemas.microsoft.com/office/drawing/2014/main" id="{54227F2F-A388-4D2C-8F5C-948C49E4B00D}"/>
                    </a:ext>
                  </a:extLst>
                </xdr:cNvPr>
                <xdr:cNvCxnSpPr/>
              </xdr:nvCxnSpPr>
              <xdr:spPr>
                <a:xfrm flipV="1">
                  <a:off x="6794069" y="1031458"/>
                  <a:ext cx="325827" cy="9064"/>
                </a:xfrm>
                <a:prstGeom prst="straightConnector1">
                  <a:avLst/>
                </a:prstGeom>
                <a:ln w="9525">
                  <a:tailEnd type="triangle"/>
                </a:ln>
              </xdr:spPr>
              <xdr:style>
                <a:lnRef idx="1">
                  <a:schemeClr val="dk1"/>
                </a:lnRef>
                <a:fillRef idx="0">
                  <a:schemeClr val="dk1"/>
                </a:fillRef>
                <a:effectRef idx="0">
                  <a:schemeClr val="dk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09" name="文本框 33">
                  <a:extLst>
                    <a:ext uri="{FF2B5EF4-FFF2-40B4-BE49-F238E27FC236}">
                      <a16:creationId xmlns:a16="http://schemas.microsoft.com/office/drawing/2014/main" id="{326DCB7C-4C20-49FC-87FD-CF86E93EC1E1}"/>
                    </a:ext>
                  </a:extLst>
                </xdr:cNvPr>
                <xdr:cNvSpPr txBox="1"/>
              </xdr:nvSpPr>
              <xdr:spPr>
                <a:xfrm>
                  <a:off x="7419074" y="1157320"/>
                  <a:ext cx="423325" cy="210314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800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Ch</a:t>
                  </a:r>
                  <a:endParaRPr lang="zh-CN" altLang="en-US" sz="800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cxnSp macro="">
              <xdr:nvCxnSpPr>
                <xdr:cNvPr id="210" name="直接箭头连接符 209">
                  <a:extLst>
                    <a:ext uri="{FF2B5EF4-FFF2-40B4-BE49-F238E27FC236}">
                      <a16:creationId xmlns:a16="http://schemas.microsoft.com/office/drawing/2014/main" id="{B7CC2987-0E42-4EC1-BE30-624FB880F969}"/>
                    </a:ext>
                  </a:extLst>
                </xdr:cNvPr>
                <xdr:cNvCxnSpPr/>
              </xdr:nvCxnSpPr>
              <xdr:spPr>
                <a:xfrm flipV="1">
                  <a:off x="7640089" y="1259659"/>
                  <a:ext cx="325827" cy="9064"/>
                </a:xfrm>
                <a:prstGeom prst="straightConnector1">
                  <a:avLst/>
                </a:prstGeom>
                <a:ln w="9525">
                  <a:tailEnd type="triangle"/>
                </a:ln>
              </xdr:spPr>
              <xdr:style>
                <a:lnRef idx="1">
                  <a:schemeClr val="dk1"/>
                </a:lnRef>
                <a:fillRef idx="0">
                  <a:schemeClr val="dk1"/>
                </a:fillRef>
                <a:effectRef idx="0">
                  <a:schemeClr val="dk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11" name="文本框 35">
                  <a:extLst>
                    <a:ext uri="{FF2B5EF4-FFF2-40B4-BE49-F238E27FC236}">
                      <a16:creationId xmlns:a16="http://schemas.microsoft.com/office/drawing/2014/main" id="{DD7D7B96-D10B-416B-90A4-39255E99F614}"/>
                    </a:ext>
                  </a:extLst>
                </xdr:cNvPr>
                <xdr:cNvSpPr txBox="1"/>
              </xdr:nvSpPr>
              <xdr:spPr>
                <a:xfrm>
                  <a:off x="4686087" y="690353"/>
                  <a:ext cx="389202" cy="210314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800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Ch</a:t>
                  </a:r>
                  <a:endParaRPr lang="zh-CN" altLang="en-US" sz="800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cxnSp macro="">
              <xdr:nvCxnSpPr>
                <xdr:cNvPr id="212" name="直接箭头连接符 211">
                  <a:extLst>
                    <a:ext uri="{FF2B5EF4-FFF2-40B4-BE49-F238E27FC236}">
                      <a16:creationId xmlns:a16="http://schemas.microsoft.com/office/drawing/2014/main" id="{26EEF0EA-1DE6-4C32-926B-F8C344E803E0}"/>
                    </a:ext>
                  </a:extLst>
                </xdr:cNvPr>
                <xdr:cNvCxnSpPr/>
              </xdr:nvCxnSpPr>
              <xdr:spPr>
                <a:xfrm flipV="1">
                  <a:off x="4915206" y="772573"/>
                  <a:ext cx="281698" cy="9012"/>
                </a:xfrm>
                <a:prstGeom prst="straightConnector1">
                  <a:avLst/>
                </a:prstGeom>
                <a:ln w="9525">
                  <a:tailEnd type="triangle"/>
                </a:ln>
              </xdr:spPr>
              <xdr:style>
                <a:lnRef idx="1">
                  <a:schemeClr val="dk1"/>
                </a:lnRef>
                <a:fillRef idx="0">
                  <a:schemeClr val="dk1"/>
                </a:fillRef>
                <a:effectRef idx="0">
                  <a:schemeClr val="dk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13" name="文本框 37">
                  <a:extLst>
                    <a:ext uri="{FF2B5EF4-FFF2-40B4-BE49-F238E27FC236}">
                      <a16:creationId xmlns:a16="http://schemas.microsoft.com/office/drawing/2014/main" id="{3917B1D8-1B6E-4C16-A166-13B223C66F56}"/>
                    </a:ext>
                  </a:extLst>
                </xdr:cNvPr>
                <xdr:cNvSpPr txBox="1"/>
              </xdr:nvSpPr>
              <xdr:spPr>
                <a:xfrm>
                  <a:off x="3170378" y="1261418"/>
                  <a:ext cx="423325" cy="210314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800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Ch</a:t>
                  </a:r>
                  <a:endParaRPr lang="zh-CN" altLang="en-US" sz="800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cxnSp macro="">
              <xdr:nvCxnSpPr>
                <xdr:cNvPr id="214" name="直接箭头连接符 213">
                  <a:extLst>
                    <a:ext uri="{FF2B5EF4-FFF2-40B4-BE49-F238E27FC236}">
                      <a16:creationId xmlns:a16="http://schemas.microsoft.com/office/drawing/2014/main" id="{F70ED65B-6C84-476E-B938-CB0A84271ED1}"/>
                    </a:ext>
                  </a:extLst>
                </xdr:cNvPr>
                <xdr:cNvCxnSpPr/>
              </xdr:nvCxnSpPr>
              <xdr:spPr>
                <a:xfrm flipV="1">
                  <a:off x="3405925" y="1255099"/>
                  <a:ext cx="257066" cy="90559"/>
                </a:xfrm>
                <a:prstGeom prst="straightConnector1">
                  <a:avLst/>
                </a:prstGeom>
                <a:ln w="9525">
                  <a:tailEnd type="triangle"/>
                </a:ln>
              </xdr:spPr>
              <xdr:style>
                <a:lnRef idx="1">
                  <a:schemeClr val="dk1"/>
                </a:lnRef>
                <a:fillRef idx="0">
                  <a:schemeClr val="dk1"/>
                </a:fillRef>
                <a:effectRef idx="0">
                  <a:schemeClr val="dk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15" name="文本框 39">
                  <a:extLst>
                    <a:ext uri="{FF2B5EF4-FFF2-40B4-BE49-F238E27FC236}">
                      <a16:creationId xmlns:a16="http://schemas.microsoft.com/office/drawing/2014/main" id="{061C67BA-554C-4C2D-9507-E7CB5C4D295E}"/>
                    </a:ext>
                  </a:extLst>
                </xdr:cNvPr>
                <xdr:cNvSpPr txBox="1"/>
              </xdr:nvSpPr>
              <xdr:spPr>
                <a:xfrm>
                  <a:off x="1884517" y="3480860"/>
                  <a:ext cx="456570" cy="210314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800">
                      <a:solidFill>
                        <a:schemeClr val="bg1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GL</a:t>
                  </a:r>
                  <a:endParaRPr lang="zh-CN" altLang="en-US" sz="800">
                    <a:solidFill>
                      <a:schemeClr val="bg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16" name="文本框 40">
                  <a:extLst>
                    <a:ext uri="{FF2B5EF4-FFF2-40B4-BE49-F238E27FC236}">
                      <a16:creationId xmlns:a16="http://schemas.microsoft.com/office/drawing/2014/main" id="{27847F2F-1EA6-495F-B9AA-67C2899E14E4}"/>
                    </a:ext>
                  </a:extLst>
                </xdr:cNvPr>
                <xdr:cNvSpPr txBox="1"/>
              </xdr:nvSpPr>
              <xdr:spPr>
                <a:xfrm>
                  <a:off x="3539691" y="3500386"/>
                  <a:ext cx="456570" cy="210314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800">
                      <a:solidFill>
                        <a:schemeClr val="bg1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GL</a:t>
                  </a:r>
                  <a:endParaRPr lang="zh-CN" altLang="en-US" sz="800">
                    <a:solidFill>
                      <a:schemeClr val="bg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17" name="文本框 41">
                  <a:extLst>
                    <a:ext uri="{FF2B5EF4-FFF2-40B4-BE49-F238E27FC236}">
                      <a16:creationId xmlns:a16="http://schemas.microsoft.com/office/drawing/2014/main" id="{F39F14E5-A6BA-4CC3-93CE-9BE1D2C81F1D}"/>
                    </a:ext>
                  </a:extLst>
                </xdr:cNvPr>
                <xdr:cNvSpPr txBox="1"/>
              </xdr:nvSpPr>
              <xdr:spPr>
                <a:xfrm>
                  <a:off x="5580457" y="3026592"/>
                  <a:ext cx="456570" cy="210314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800">
                      <a:solidFill>
                        <a:schemeClr val="bg1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GL</a:t>
                  </a:r>
                  <a:endParaRPr lang="zh-CN" altLang="en-US" sz="800">
                    <a:solidFill>
                      <a:schemeClr val="bg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18" name="文本框 42">
                  <a:extLst>
                    <a:ext uri="{FF2B5EF4-FFF2-40B4-BE49-F238E27FC236}">
                      <a16:creationId xmlns:a16="http://schemas.microsoft.com/office/drawing/2014/main" id="{594A23BD-F257-4DC9-BE04-A9737553E1CC}"/>
                    </a:ext>
                  </a:extLst>
                </xdr:cNvPr>
                <xdr:cNvSpPr txBox="1"/>
              </xdr:nvSpPr>
              <xdr:spPr>
                <a:xfrm>
                  <a:off x="6351943" y="3412745"/>
                  <a:ext cx="456570" cy="210314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800">
                      <a:solidFill>
                        <a:schemeClr val="bg1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GL</a:t>
                  </a:r>
                  <a:endParaRPr lang="zh-CN" altLang="en-US" sz="800">
                    <a:solidFill>
                      <a:schemeClr val="bg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19" name="文本框 43">
                  <a:extLst>
                    <a:ext uri="{FF2B5EF4-FFF2-40B4-BE49-F238E27FC236}">
                      <a16:creationId xmlns:a16="http://schemas.microsoft.com/office/drawing/2014/main" id="{5546077E-39E4-411D-B2A5-CC45489321FC}"/>
                    </a:ext>
                  </a:extLst>
                </xdr:cNvPr>
                <xdr:cNvSpPr txBox="1"/>
              </xdr:nvSpPr>
              <xdr:spPr>
                <a:xfrm>
                  <a:off x="8193601" y="3263079"/>
                  <a:ext cx="456570" cy="210314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800">
                      <a:solidFill>
                        <a:schemeClr val="bg1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GL</a:t>
                  </a:r>
                  <a:endParaRPr lang="zh-CN" altLang="en-US" sz="800">
                    <a:solidFill>
                      <a:schemeClr val="bg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20" name="文本框 44">
                  <a:extLst>
                    <a:ext uri="{FF2B5EF4-FFF2-40B4-BE49-F238E27FC236}">
                      <a16:creationId xmlns:a16="http://schemas.microsoft.com/office/drawing/2014/main" id="{A0DE4923-D995-473A-A058-D4028DF8FF8B}"/>
                    </a:ext>
                  </a:extLst>
                </xdr:cNvPr>
                <xdr:cNvSpPr txBox="1"/>
              </xdr:nvSpPr>
              <xdr:spPr>
                <a:xfrm>
                  <a:off x="2112544" y="3361711"/>
                  <a:ext cx="456570" cy="210314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800">
                      <a:solidFill>
                        <a:schemeClr val="bg1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SL</a:t>
                  </a:r>
                  <a:endParaRPr lang="zh-CN" altLang="en-US" sz="800">
                    <a:solidFill>
                      <a:schemeClr val="bg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21" name="文本框 45">
                  <a:extLst>
                    <a:ext uri="{FF2B5EF4-FFF2-40B4-BE49-F238E27FC236}">
                      <a16:creationId xmlns:a16="http://schemas.microsoft.com/office/drawing/2014/main" id="{EF6EE50F-8CB9-41A6-8FE9-9FB48888DDE5}"/>
                    </a:ext>
                  </a:extLst>
                </xdr:cNvPr>
                <xdr:cNvSpPr txBox="1"/>
              </xdr:nvSpPr>
              <xdr:spPr>
                <a:xfrm>
                  <a:off x="3824881" y="3322440"/>
                  <a:ext cx="456570" cy="210314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800">
                      <a:solidFill>
                        <a:schemeClr val="bg1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SL</a:t>
                  </a:r>
                  <a:endParaRPr lang="zh-CN" altLang="en-US" sz="800">
                    <a:solidFill>
                      <a:schemeClr val="bg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22" name="文本框 46">
                  <a:extLst>
                    <a:ext uri="{FF2B5EF4-FFF2-40B4-BE49-F238E27FC236}">
                      <a16:creationId xmlns:a16="http://schemas.microsoft.com/office/drawing/2014/main" id="{433B2DB9-1ACE-4755-A486-40E11DDA656C}"/>
                    </a:ext>
                  </a:extLst>
                </xdr:cNvPr>
                <xdr:cNvSpPr txBox="1"/>
              </xdr:nvSpPr>
              <xdr:spPr>
                <a:xfrm>
                  <a:off x="5352046" y="3207356"/>
                  <a:ext cx="456570" cy="210314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800">
                      <a:solidFill>
                        <a:schemeClr val="bg1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SL</a:t>
                  </a:r>
                  <a:endParaRPr lang="zh-CN" altLang="en-US" sz="800">
                    <a:solidFill>
                      <a:schemeClr val="bg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23" name="文本框 47">
                  <a:extLst>
                    <a:ext uri="{FF2B5EF4-FFF2-40B4-BE49-F238E27FC236}">
                      <a16:creationId xmlns:a16="http://schemas.microsoft.com/office/drawing/2014/main" id="{748F9BE2-2DF3-4FB8-8575-563F5BA5527A}"/>
                    </a:ext>
                  </a:extLst>
                </xdr:cNvPr>
                <xdr:cNvSpPr txBox="1"/>
              </xdr:nvSpPr>
              <xdr:spPr>
                <a:xfrm>
                  <a:off x="6657184" y="3394150"/>
                  <a:ext cx="456570" cy="210314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800">
                      <a:solidFill>
                        <a:schemeClr val="bg1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SL</a:t>
                  </a:r>
                  <a:endParaRPr lang="zh-CN" altLang="en-US" sz="800">
                    <a:solidFill>
                      <a:schemeClr val="bg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24" name="文本框 48">
                  <a:extLst>
                    <a:ext uri="{FF2B5EF4-FFF2-40B4-BE49-F238E27FC236}">
                      <a16:creationId xmlns:a16="http://schemas.microsoft.com/office/drawing/2014/main" id="{C28861D1-EBB0-414F-8A48-8648A80014D7}"/>
                    </a:ext>
                  </a:extLst>
                </xdr:cNvPr>
                <xdr:cNvSpPr txBox="1"/>
              </xdr:nvSpPr>
              <xdr:spPr>
                <a:xfrm>
                  <a:off x="7913959" y="3123119"/>
                  <a:ext cx="456570" cy="210314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800">
                      <a:solidFill>
                        <a:schemeClr val="bg1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SL</a:t>
                  </a:r>
                  <a:endParaRPr lang="zh-CN" altLang="en-US" sz="800">
                    <a:solidFill>
                      <a:schemeClr val="bg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cxnSp macro="">
              <xdr:nvCxnSpPr>
                <xdr:cNvPr id="225" name="直接箭头连接符 224">
                  <a:extLst>
                    <a:ext uri="{FF2B5EF4-FFF2-40B4-BE49-F238E27FC236}">
                      <a16:creationId xmlns:a16="http://schemas.microsoft.com/office/drawing/2014/main" id="{174C77DF-E849-4F84-BE74-7CBE1D95638C}"/>
                    </a:ext>
                  </a:extLst>
                </xdr:cNvPr>
                <xdr:cNvCxnSpPr/>
              </xdr:nvCxnSpPr>
              <xdr:spPr>
                <a:xfrm flipH="1">
                  <a:off x="2288193" y="2942354"/>
                  <a:ext cx="226089" cy="168475"/>
                </a:xfrm>
                <a:prstGeom prst="straightConnector1">
                  <a:avLst/>
                </a:prstGeom>
                <a:ln>
                  <a:solidFill>
                    <a:schemeClr val="bg1"/>
                  </a:solidFill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226" name="直接箭头连接符 225">
                  <a:extLst>
                    <a:ext uri="{FF2B5EF4-FFF2-40B4-BE49-F238E27FC236}">
                      <a16:creationId xmlns:a16="http://schemas.microsoft.com/office/drawing/2014/main" id="{FC50294D-CBDB-4889-AB4B-76C60444DF45}"/>
                    </a:ext>
                  </a:extLst>
                </xdr:cNvPr>
                <xdr:cNvCxnSpPr/>
              </xdr:nvCxnSpPr>
              <xdr:spPr>
                <a:xfrm flipH="1">
                  <a:off x="3827078" y="3178841"/>
                  <a:ext cx="226089" cy="168475"/>
                </a:xfrm>
                <a:prstGeom prst="straightConnector1">
                  <a:avLst/>
                </a:prstGeom>
                <a:ln>
                  <a:solidFill>
                    <a:schemeClr val="bg1"/>
                  </a:solidFill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227" name="直接箭头连接符 226">
                  <a:extLst>
                    <a:ext uri="{FF2B5EF4-FFF2-40B4-BE49-F238E27FC236}">
                      <a16:creationId xmlns:a16="http://schemas.microsoft.com/office/drawing/2014/main" id="{296918CE-AA73-4184-8EF7-AEFD705BE6C1}"/>
                    </a:ext>
                  </a:extLst>
                </xdr:cNvPr>
                <xdr:cNvCxnSpPr/>
              </xdr:nvCxnSpPr>
              <xdr:spPr>
                <a:xfrm flipH="1">
                  <a:off x="5056056" y="3015004"/>
                  <a:ext cx="226089" cy="168475"/>
                </a:xfrm>
                <a:prstGeom prst="straightConnector1">
                  <a:avLst/>
                </a:prstGeom>
                <a:ln>
                  <a:solidFill>
                    <a:schemeClr val="bg1"/>
                  </a:solidFill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228" name="直接箭头连接符 227">
                  <a:extLst>
                    <a:ext uri="{FF2B5EF4-FFF2-40B4-BE49-F238E27FC236}">
                      <a16:creationId xmlns:a16="http://schemas.microsoft.com/office/drawing/2014/main" id="{AEB34565-8D45-471F-BA72-2933C04ECB17}"/>
                    </a:ext>
                  </a:extLst>
                </xdr:cNvPr>
                <xdr:cNvCxnSpPr/>
              </xdr:nvCxnSpPr>
              <xdr:spPr>
                <a:xfrm flipH="1">
                  <a:off x="6485806" y="3205926"/>
                  <a:ext cx="226089" cy="168475"/>
                </a:xfrm>
                <a:prstGeom prst="straightConnector1">
                  <a:avLst/>
                </a:prstGeom>
                <a:ln>
                  <a:solidFill>
                    <a:schemeClr val="bg1"/>
                  </a:solidFill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229" name="直接箭头连接符 228">
                  <a:extLst>
                    <a:ext uri="{FF2B5EF4-FFF2-40B4-BE49-F238E27FC236}">
                      <a16:creationId xmlns:a16="http://schemas.microsoft.com/office/drawing/2014/main" id="{863114AB-C115-4114-8C25-F3C8B1A6A8F8}"/>
                    </a:ext>
                  </a:extLst>
                </xdr:cNvPr>
                <xdr:cNvCxnSpPr/>
              </xdr:nvCxnSpPr>
              <xdr:spPr>
                <a:xfrm flipH="1">
                  <a:off x="8421887" y="3516884"/>
                  <a:ext cx="226089" cy="168475"/>
                </a:xfrm>
                <a:prstGeom prst="straightConnector1">
                  <a:avLst/>
                </a:prstGeom>
                <a:ln>
                  <a:solidFill>
                    <a:schemeClr val="bg1"/>
                  </a:solidFill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30" name="文本框 54">
                  <a:extLst>
                    <a:ext uri="{FF2B5EF4-FFF2-40B4-BE49-F238E27FC236}">
                      <a16:creationId xmlns:a16="http://schemas.microsoft.com/office/drawing/2014/main" id="{EAF17A86-60E7-40CA-A13C-54CEC469D6B3}"/>
                    </a:ext>
                  </a:extLst>
                </xdr:cNvPr>
                <xdr:cNvSpPr txBox="1"/>
              </xdr:nvSpPr>
              <xdr:spPr>
                <a:xfrm>
                  <a:off x="1414272" y="1350265"/>
                  <a:ext cx="374904" cy="246221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0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A1</a:t>
                  </a:r>
                  <a:endParaRPr lang="zh-CN" altLang="en-US" sz="10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31" name="文本框 55">
                  <a:extLst>
                    <a:ext uri="{FF2B5EF4-FFF2-40B4-BE49-F238E27FC236}">
                      <a16:creationId xmlns:a16="http://schemas.microsoft.com/office/drawing/2014/main" id="{E4D4E064-4F13-4FEB-A659-D161C1CB0760}"/>
                    </a:ext>
                  </a:extLst>
                </xdr:cNvPr>
                <xdr:cNvSpPr txBox="1"/>
              </xdr:nvSpPr>
              <xdr:spPr>
                <a:xfrm>
                  <a:off x="7367717" y="3611555"/>
                  <a:ext cx="374904" cy="246221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0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E3</a:t>
                  </a:r>
                  <a:endParaRPr lang="zh-CN" altLang="en-US" sz="10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32" name="文本框 56">
                  <a:extLst>
                    <a:ext uri="{FF2B5EF4-FFF2-40B4-BE49-F238E27FC236}">
                      <a16:creationId xmlns:a16="http://schemas.microsoft.com/office/drawing/2014/main" id="{19E13E15-A65F-449F-B79B-B620A9961706}"/>
                    </a:ext>
                  </a:extLst>
                </xdr:cNvPr>
                <xdr:cNvSpPr txBox="1"/>
              </xdr:nvSpPr>
              <xdr:spPr>
                <a:xfrm>
                  <a:off x="4419476" y="3612327"/>
                  <a:ext cx="374904" cy="246221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0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C3</a:t>
                  </a:r>
                  <a:endParaRPr lang="zh-CN" altLang="en-US" sz="10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33" name="文本框 57">
                  <a:extLst>
                    <a:ext uri="{FF2B5EF4-FFF2-40B4-BE49-F238E27FC236}">
                      <a16:creationId xmlns:a16="http://schemas.microsoft.com/office/drawing/2014/main" id="{2C7F07D9-2EF1-4113-B842-264F9BB412C1}"/>
                    </a:ext>
                  </a:extLst>
                </xdr:cNvPr>
                <xdr:cNvSpPr txBox="1"/>
              </xdr:nvSpPr>
              <xdr:spPr>
                <a:xfrm>
                  <a:off x="5851213" y="3611555"/>
                  <a:ext cx="374904" cy="246221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0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D3</a:t>
                  </a:r>
                  <a:endParaRPr lang="zh-CN" altLang="en-US" sz="10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34" name="文本框 58">
                  <a:extLst>
                    <a:ext uri="{FF2B5EF4-FFF2-40B4-BE49-F238E27FC236}">
                      <a16:creationId xmlns:a16="http://schemas.microsoft.com/office/drawing/2014/main" id="{76C7A24D-BFEE-44CB-BB98-25732EDE2C39}"/>
                    </a:ext>
                  </a:extLst>
                </xdr:cNvPr>
                <xdr:cNvSpPr txBox="1"/>
              </xdr:nvSpPr>
              <xdr:spPr>
                <a:xfrm>
                  <a:off x="2902972" y="3617654"/>
                  <a:ext cx="374904" cy="246221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0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B3</a:t>
                  </a:r>
                  <a:endParaRPr lang="zh-CN" altLang="en-US" sz="10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35" name="文本框 59">
                  <a:extLst>
                    <a:ext uri="{FF2B5EF4-FFF2-40B4-BE49-F238E27FC236}">
                      <a16:creationId xmlns:a16="http://schemas.microsoft.com/office/drawing/2014/main" id="{1883F4BB-582A-4081-9288-C49C3F179036}"/>
                    </a:ext>
                  </a:extLst>
                </xdr:cNvPr>
                <xdr:cNvSpPr txBox="1"/>
              </xdr:nvSpPr>
              <xdr:spPr>
                <a:xfrm>
                  <a:off x="1414024" y="3611557"/>
                  <a:ext cx="374904" cy="246221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0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A3</a:t>
                  </a:r>
                  <a:endParaRPr lang="zh-CN" altLang="en-US" sz="10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36" name="文本框 60">
                  <a:extLst>
                    <a:ext uri="{FF2B5EF4-FFF2-40B4-BE49-F238E27FC236}">
                      <a16:creationId xmlns:a16="http://schemas.microsoft.com/office/drawing/2014/main" id="{8EAA4B0F-F33A-43C9-83F2-CA8B1CD79F17}"/>
                    </a:ext>
                  </a:extLst>
                </xdr:cNvPr>
                <xdr:cNvSpPr txBox="1"/>
              </xdr:nvSpPr>
              <xdr:spPr>
                <a:xfrm>
                  <a:off x="1414272" y="2481274"/>
                  <a:ext cx="374904" cy="246221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0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A2</a:t>
                  </a:r>
                  <a:endParaRPr lang="zh-CN" altLang="en-US" sz="10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37" name="文本框 61">
                  <a:extLst>
                    <a:ext uri="{FF2B5EF4-FFF2-40B4-BE49-F238E27FC236}">
                      <a16:creationId xmlns:a16="http://schemas.microsoft.com/office/drawing/2014/main" id="{986A84E7-AAB0-411C-A2B0-710683C653D4}"/>
                    </a:ext>
                  </a:extLst>
                </xdr:cNvPr>
                <xdr:cNvSpPr txBox="1"/>
              </xdr:nvSpPr>
              <xdr:spPr>
                <a:xfrm>
                  <a:off x="3073146" y="2468084"/>
                  <a:ext cx="374904" cy="246221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0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B2</a:t>
                  </a:r>
                  <a:endParaRPr lang="zh-CN" altLang="en-US" sz="10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38" name="文本框 62">
                  <a:extLst>
                    <a:ext uri="{FF2B5EF4-FFF2-40B4-BE49-F238E27FC236}">
                      <a16:creationId xmlns:a16="http://schemas.microsoft.com/office/drawing/2014/main" id="{05437386-D1E6-48EF-90AA-337C25AEA7F2}"/>
                    </a:ext>
                  </a:extLst>
                </xdr:cNvPr>
                <xdr:cNvSpPr txBox="1"/>
              </xdr:nvSpPr>
              <xdr:spPr>
                <a:xfrm>
                  <a:off x="4426851" y="2474039"/>
                  <a:ext cx="374904" cy="246221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0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C2</a:t>
                  </a:r>
                  <a:endParaRPr lang="zh-CN" altLang="en-US" sz="10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39" name="文本框 63">
                  <a:extLst>
                    <a:ext uri="{FF2B5EF4-FFF2-40B4-BE49-F238E27FC236}">
                      <a16:creationId xmlns:a16="http://schemas.microsoft.com/office/drawing/2014/main" id="{16500D14-3222-4D5F-BA7B-2A8A83C96789}"/>
                    </a:ext>
                  </a:extLst>
                </xdr:cNvPr>
                <xdr:cNvSpPr txBox="1"/>
              </xdr:nvSpPr>
              <xdr:spPr>
                <a:xfrm>
                  <a:off x="5878769" y="2481992"/>
                  <a:ext cx="374904" cy="246221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0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D2</a:t>
                  </a:r>
                  <a:endParaRPr lang="zh-CN" altLang="en-US" sz="10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40" name="文本框 64">
                  <a:extLst>
                    <a:ext uri="{FF2B5EF4-FFF2-40B4-BE49-F238E27FC236}">
                      <a16:creationId xmlns:a16="http://schemas.microsoft.com/office/drawing/2014/main" id="{D4214EF1-8FAA-42B8-8BE8-BDB8E397F0FE}"/>
                    </a:ext>
                  </a:extLst>
                </xdr:cNvPr>
                <xdr:cNvSpPr txBox="1"/>
              </xdr:nvSpPr>
              <xdr:spPr>
                <a:xfrm>
                  <a:off x="7367717" y="2468084"/>
                  <a:ext cx="374904" cy="246221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0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E2</a:t>
                  </a:r>
                  <a:endParaRPr lang="zh-CN" altLang="en-US" sz="10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41" name="文本框 65">
                  <a:extLst>
                    <a:ext uri="{FF2B5EF4-FFF2-40B4-BE49-F238E27FC236}">
                      <a16:creationId xmlns:a16="http://schemas.microsoft.com/office/drawing/2014/main" id="{977799A5-38D0-4964-8748-EBE514DA73B5}"/>
                    </a:ext>
                  </a:extLst>
                </xdr:cNvPr>
                <xdr:cNvSpPr txBox="1"/>
              </xdr:nvSpPr>
              <xdr:spPr>
                <a:xfrm>
                  <a:off x="7367717" y="1347216"/>
                  <a:ext cx="374904" cy="246221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0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E1</a:t>
                  </a:r>
                  <a:endParaRPr lang="zh-CN" altLang="en-US" sz="10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42" name="文本框 66">
                  <a:extLst>
                    <a:ext uri="{FF2B5EF4-FFF2-40B4-BE49-F238E27FC236}">
                      <a16:creationId xmlns:a16="http://schemas.microsoft.com/office/drawing/2014/main" id="{0F284F88-D3DF-4EAC-A094-65557722AB20}"/>
                    </a:ext>
                  </a:extLst>
                </xdr:cNvPr>
                <xdr:cNvSpPr txBox="1"/>
              </xdr:nvSpPr>
              <xdr:spPr>
                <a:xfrm>
                  <a:off x="5878769" y="1362074"/>
                  <a:ext cx="409312" cy="246221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0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D1</a:t>
                  </a:r>
                  <a:endParaRPr lang="zh-CN" altLang="en-US" sz="10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43" name="文本框 67">
                  <a:extLst>
                    <a:ext uri="{FF2B5EF4-FFF2-40B4-BE49-F238E27FC236}">
                      <a16:creationId xmlns:a16="http://schemas.microsoft.com/office/drawing/2014/main" id="{38514102-3B1D-4C5A-A313-E407D961220A}"/>
                    </a:ext>
                  </a:extLst>
                </xdr:cNvPr>
                <xdr:cNvSpPr txBox="1"/>
              </xdr:nvSpPr>
              <xdr:spPr>
                <a:xfrm>
                  <a:off x="4472117" y="1347218"/>
                  <a:ext cx="374904" cy="246221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0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C1</a:t>
                  </a:r>
                  <a:endParaRPr lang="zh-CN" altLang="en-US" sz="10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  <xdr:sp macro="" textlink="">
              <xdr:nvSpPr>
                <xdr:cNvPr id="244" name="文本框 68">
                  <a:extLst>
                    <a:ext uri="{FF2B5EF4-FFF2-40B4-BE49-F238E27FC236}">
                      <a16:creationId xmlns:a16="http://schemas.microsoft.com/office/drawing/2014/main" id="{BF76FD05-CA18-408F-A6B9-2360B10DFD56}"/>
                    </a:ext>
                  </a:extLst>
                </xdr:cNvPr>
                <xdr:cNvSpPr txBox="1"/>
              </xdr:nvSpPr>
              <xdr:spPr>
                <a:xfrm>
                  <a:off x="2903220" y="1353314"/>
                  <a:ext cx="374904" cy="246221"/>
                </a:xfrm>
                <a:prstGeom prst="rect">
                  <a:avLst/>
                </a:prstGeom>
                <a:noFill/>
              </xdr:spPr>
              <xdr:txBody>
                <a:bodyPr wrap="square" rtlCol="0">
                  <a:spAutoFit/>
                </a:bodyPr>
                <a:lstStyle>
                  <a:defPPr>
                    <a:defRPr lang="zh-CN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r>
                    <a:rPr lang="en-US" altLang="zh-CN" sz="1000" b="1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B1</a:t>
                  </a:r>
                  <a:endParaRPr lang="zh-CN" altLang="en-US" sz="1000" b="1">
                    <a:latin typeface="Times New Roman" panose="02020603050405020304" pitchFamily="18" charset="0"/>
                    <a:cs typeface="Times New Roman" panose="02020603050405020304" pitchFamily="18" charset="0"/>
                  </a:endParaRPr>
                </a:p>
              </xdr:txBody>
            </xdr:sp>
          </xdr:grpSp>
        </xdr:grpSp>
        <xdr:cxnSp macro="">
          <xdr:nvCxnSpPr>
            <xdr:cNvPr id="199" name="直接连接符 198">
              <a:extLst>
                <a:ext uri="{FF2B5EF4-FFF2-40B4-BE49-F238E27FC236}">
                  <a16:creationId xmlns:a16="http://schemas.microsoft.com/office/drawing/2014/main" id="{BEFEC9CB-EE26-4491-B2E1-8CB3AF7653C9}"/>
                </a:ext>
              </a:extLst>
            </xdr:cNvPr>
            <xdr:cNvCxnSpPr/>
          </xdr:nvCxnSpPr>
          <xdr:spPr>
            <a:xfrm>
              <a:off x="675544" y="1749841"/>
              <a:ext cx="288226" cy="0"/>
            </a:xfrm>
            <a:prstGeom prst="line">
              <a:avLst/>
            </a:prstGeom>
            <a:ln w="3492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00" name="TextBox 25">
              <a:extLst>
                <a:ext uri="{FF2B5EF4-FFF2-40B4-BE49-F238E27FC236}">
                  <a16:creationId xmlns:a16="http://schemas.microsoft.com/office/drawing/2014/main" id="{BAEB6337-33A5-4E21-B82B-B627C219B803}"/>
                </a:ext>
              </a:extLst>
            </xdr:cNvPr>
            <xdr:cNvSpPr txBox="1"/>
          </xdr:nvSpPr>
          <xdr:spPr>
            <a:xfrm>
              <a:off x="184893" y="3950283"/>
              <a:ext cx="1346527" cy="2308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en-US" altLang="zh-CN" sz="900" b="1">
                  <a:latin typeface="Times New Roman" pitchFamily="18" charset="0"/>
                  <a:ea typeface="楷体" pitchFamily="49" charset="-122"/>
                  <a:cs typeface="Times New Roman" pitchFamily="18" charset="0"/>
                </a:rPr>
                <a:t>1.0</a:t>
              </a:r>
              <a:r>
                <a:rPr lang="el-GR" altLang="zh-CN" sz="900" b="1">
                  <a:latin typeface="Times New Roman" pitchFamily="18" charset="0"/>
                  <a:ea typeface="楷体" pitchFamily="49" charset="-122"/>
                  <a:cs typeface="Times New Roman" pitchFamily="18" charset="0"/>
                </a:rPr>
                <a:t> </a:t>
              </a:r>
              <a:r>
                <a:rPr lang="en-US" altLang="zh-CN" sz="900" b="1">
                  <a:latin typeface="Times New Roman" pitchFamily="18" charset="0"/>
                  <a:ea typeface="楷体" pitchFamily="49" charset="-122"/>
                  <a:cs typeface="Times New Roman" pitchFamily="18" charset="0"/>
                </a:rPr>
                <a:t> </a:t>
              </a:r>
              <a:r>
                <a:rPr lang="el-GR" altLang="zh-CN" sz="900" b="1">
                  <a:latin typeface="Times New Roman" pitchFamily="18" charset="0"/>
                  <a:ea typeface="楷体" pitchFamily="49" charset="-122"/>
                  <a:cs typeface="Times New Roman" pitchFamily="18" charset="0"/>
                </a:rPr>
                <a:t>μ</a:t>
              </a:r>
              <a:r>
                <a:rPr lang="en-US" altLang="zh-CN" sz="900" b="1">
                  <a:latin typeface="Times New Roman" pitchFamily="18" charset="0"/>
                  <a:ea typeface="楷体" pitchFamily="49" charset="-122"/>
                  <a:cs typeface="Times New Roman" pitchFamily="18" charset="0"/>
                </a:rPr>
                <a:t>m</a:t>
              </a:r>
              <a:endParaRPr lang="zh-CN" altLang="en-US" sz="900" b="1">
                <a:latin typeface="Times New Roman" pitchFamily="18" charset="0"/>
                <a:ea typeface="楷体" pitchFamily="49" charset="-122"/>
                <a:cs typeface="Times New Roman" pitchFamily="18" charset="0"/>
              </a:endParaRPr>
            </a:p>
          </xdr:txBody>
        </xdr:sp>
        <xdr:sp macro="" textlink="">
          <xdr:nvSpPr>
            <xdr:cNvPr id="201" name="TextBox 25">
              <a:extLst>
                <a:ext uri="{FF2B5EF4-FFF2-40B4-BE49-F238E27FC236}">
                  <a16:creationId xmlns:a16="http://schemas.microsoft.com/office/drawing/2014/main" id="{154B4A3F-F56A-47C7-93B7-8CE10B50C054}"/>
                </a:ext>
              </a:extLst>
            </xdr:cNvPr>
            <xdr:cNvSpPr txBox="1"/>
          </xdr:nvSpPr>
          <xdr:spPr>
            <a:xfrm>
              <a:off x="169917" y="2857187"/>
              <a:ext cx="1346527" cy="2308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en-US" altLang="zh-CN" sz="900" b="1">
                  <a:latin typeface="Times New Roman" pitchFamily="18" charset="0"/>
                  <a:ea typeface="楷体" pitchFamily="49" charset="-122"/>
                  <a:cs typeface="Times New Roman" pitchFamily="18" charset="0"/>
                </a:rPr>
                <a:t>2.0 </a:t>
              </a:r>
              <a:r>
                <a:rPr lang="el-GR" altLang="zh-CN" sz="900" b="1">
                  <a:latin typeface="Times New Roman" pitchFamily="18" charset="0"/>
                  <a:ea typeface="楷体" pitchFamily="49" charset="-122"/>
                  <a:cs typeface="Times New Roman" pitchFamily="18" charset="0"/>
                </a:rPr>
                <a:t>μ</a:t>
              </a:r>
              <a:r>
                <a:rPr lang="en-US" altLang="zh-CN" sz="900" b="1">
                  <a:latin typeface="Times New Roman" pitchFamily="18" charset="0"/>
                  <a:ea typeface="楷体" pitchFamily="49" charset="-122"/>
                  <a:cs typeface="Times New Roman" pitchFamily="18" charset="0"/>
                </a:rPr>
                <a:t>m</a:t>
              </a:r>
              <a:endParaRPr lang="zh-CN" altLang="en-US" sz="900" b="1">
                <a:latin typeface="Times New Roman" pitchFamily="18" charset="0"/>
                <a:ea typeface="楷体" pitchFamily="49" charset="-122"/>
                <a:cs typeface="Times New Roman" pitchFamily="18" charset="0"/>
              </a:endParaRPr>
            </a:p>
          </xdr:txBody>
        </xdr:sp>
        <xdr:sp macro="" textlink="">
          <xdr:nvSpPr>
            <xdr:cNvPr id="202" name="TextBox 25">
              <a:extLst>
                <a:ext uri="{FF2B5EF4-FFF2-40B4-BE49-F238E27FC236}">
                  <a16:creationId xmlns:a16="http://schemas.microsoft.com/office/drawing/2014/main" id="{344A1690-BBDA-44B5-870B-477A191BA23D}"/>
                </a:ext>
              </a:extLst>
            </xdr:cNvPr>
            <xdr:cNvSpPr txBox="1"/>
          </xdr:nvSpPr>
          <xdr:spPr>
            <a:xfrm>
              <a:off x="160653" y="1733337"/>
              <a:ext cx="1346527" cy="2308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en-US" altLang="zh-CN" sz="900" b="1">
                  <a:latin typeface="Times New Roman" pitchFamily="18" charset="0"/>
                  <a:ea typeface="楷体" pitchFamily="49" charset="-122"/>
                  <a:cs typeface="Times New Roman" pitchFamily="18" charset="0"/>
                </a:rPr>
                <a:t>10.0 </a:t>
              </a:r>
              <a:r>
                <a:rPr lang="el-GR" altLang="zh-CN" sz="900" b="1">
                  <a:latin typeface="Times New Roman" pitchFamily="18" charset="0"/>
                  <a:ea typeface="楷体" pitchFamily="49" charset="-122"/>
                  <a:cs typeface="Times New Roman" pitchFamily="18" charset="0"/>
                </a:rPr>
                <a:t>μ</a:t>
              </a:r>
              <a:r>
                <a:rPr lang="en-US" altLang="zh-CN" sz="900" b="1">
                  <a:latin typeface="Times New Roman" pitchFamily="18" charset="0"/>
                  <a:ea typeface="楷体" pitchFamily="49" charset="-122"/>
                  <a:cs typeface="Times New Roman" pitchFamily="18" charset="0"/>
                </a:rPr>
                <a:t>m</a:t>
              </a:r>
              <a:endParaRPr lang="zh-CN" altLang="en-US" sz="900" b="1">
                <a:latin typeface="Times New Roman" pitchFamily="18" charset="0"/>
                <a:ea typeface="楷体" pitchFamily="49" charset="-122"/>
                <a:cs typeface="Times New Roman" pitchFamily="18" charset="0"/>
              </a:endParaRPr>
            </a:p>
          </xdr:txBody>
        </xdr:sp>
      </xdr:grpSp>
      <xdr:sp macro="" textlink="">
        <xdr:nvSpPr>
          <xdr:cNvPr id="191" name="TextBox 25">
            <a:extLst>
              <a:ext uri="{FF2B5EF4-FFF2-40B4-BE49-F238E27FC236}">
                <a16:creationId xmlns:a16="http://schemas.microsoft.com/office/drawing/2014/main" id="{F4CF5E90-380F-47D5-95AA-479004654529}"/>
              </a:ext>
            </a:extLst>
          </xdr:cNvPr>
          <xdr:cNvSpPr txBox="1"/>
        </xdr:nvSpPr>
        <xdr:spPr>
          <a:xfrm>
            <a:off x="1165647" y="955000"/>
            <a:ext cx="134652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altLang="zh-CN" sz="1100" b="1">
                <a:latin typeface="Times New Roman" pitchFamily="18" charset="0"/>
                <a:ea typeface="楷体" pitchFamily="49" charset="-122"/>
                <a:cs typeface="Times New Roman" pitchFamily="18" charset="0"/>
              </a:rPr>
              <a:t>W</a:t>
            </a:r>
            <a:endParaRPr lang="zh-CN" altLang="en-US" sz="1100" b="1">
              <a:latin typeface="Times New Roman" pitchFamily="18" charset="0"/>
              <a:ea typeface="楷体" pitchFamily="49" charset="-122"/>
              <a:cs typeface="Times New Roman" pitchFamily="18" charset="0"/>
            </a:endParaRPr>
          </a:p>
        </xdr:txBody>
      </xdr:sp>
      <xdr:sp macro="" textlink="">
        <xdr:nvSpPr>
          <xdr:cNvPr id="192" name="TextBox 26">
            <a:extLst>
              <a:ext uri="{FF2B5EF4-FFF2-40B4-BE49-F238E27FC236}">
                <a16:creationId xmlns:a16="http://schemas.microsoft.com/office/drawing/2014/main" id="{AEE35545-BB45-40F2-97B6-D6C368881BD7}"/>
              </a:ext>
            </a:extLst>
          </xdr:cNvPr>
          <xdr:cNvSpPr txBox="1"/>
        </xdr:nvSpPr>
        <xdr:spPr>
          <a:xfrm>
            <a:off x="2648282" y="955000"/>
            <a:ext cx="134652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altLang="zh-CN" sz="1100" b="1">
                <a:latin typeface="Times New Roman" pitchFamily="18" charset="0"/>
                <a:ea typeface="楷体" pitchFamily="49" charset="-122"/>
                <a:cs typeface="Times New Roman" pitchFamily="18" charset="0"/>
              </a:rPr>
              <a:t>B</a:t>
            </a:r>
            <a:endParaRPr lang="zh-CN" altLang="en-US" sz="1100" b="1">
              <a:latin typeface="Times New Roman" pitchFamily="18" charset="0"/>
              <a:ea typeface="楷体" pitchFamily="49" charset="-122"/>
              <a:cs typeface="Times New Roman" pitchFamily="18" charset="0"/>
            </a:endParaRPr>
          </a:p>
        </xdr:txBody>
      </xdr:sp>
      <xdr:sp macro="" textlink="">
        <xdr:nvSpPr>
          <xdr:cNvPr id="193" name="TextBox 27">
            <a:extLst>
              <a:ext uri="{FF2B5EF4-FFF2-40B4-BE49-F238E27FC236}">
                <a16:creationId xmlns:a16="http://schemas.microsoft.com/office/drawing/2014/main" id="{AF72FAA1-7D82-4092-96FA-401F139490C0}"/>
              </a:ext>
            </a:extLst>
          </xdr:cNvPr>
          <xdr:cNvSpPr txBox="1"/>
        </xdr:nvSpPr>
        <xdr:spPr>
          <a:xfrm>
            <a:off x="4177208" y="955000"/>
            <a:ext cx="134652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altLang="zh-CN" sz="1100" b="1">
                <a:latin typeface="Times New Roman" pitchFamily="18" charset="0"/>
                <a:ea typeface="楷体" pitchFamily="49" charset="-122"/>
                <a:cs typeface="Times New Roman" pitchFamily="18" charset="0"/>
              </a:rPr>
              <a:t>G</a:t>
            </a:r>
            <a:endParaRPr lang="zh-CN" altLang="en-US" sz="1100" b="1">
              <a:latin typeface="Times New Roman" pitchFamily="18" charset="0"/>
              <a:ea typeface="楷体" pitchFamily="49" charset="-122"/>
              <a:cs typeface="Times New Roman" pitchFamily="18" charset="0"/>
            </a:endParaRPr>
          </a:p>
        </xdr:txBody>
      </xdr:sp>
      <xdr:sp macro="" textlink="">
        <xdr:nvSpPr>
          <xdr:cNvPr id="194" name="TextBox 28">
            <a:extLst>
              <a:ext uri="{FF2B5EF4-FFF2-40B4-BE49-F238E27FC236}">
                <a16:creationId xmlns:a16="http://schemas.microsoft.com/office/drawing/2014/main" id="{09C685C4-FCB6-46CD-9A7E-752DC4813A3D}"/>
              </a:ext>
            </a:extLst>
          </xdr:cNvPr>
          <xdr:cNvSpPr txBox="1"/>
        </xdr:nvSpPr>
        <xdr:spPr>
          <a:xfrm>
            <a:off x="5635257" y="955000"/>
            <a:ext cx="134652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altLang="zh-CN" sz="1100" b="1">
                <a:latin typeface="Times New Roman" pitchFamily="18" charset="0"/>
                <a:ea typeface="楷体" pitchFamily="49" charset="-122"/>
                <a:cs typeface="Times New Roman" pitchFamily="18" charset="0"/>
              </a:rPr>
              <a:t>Y</a:t>
            </a:r>
            <a:endParaRPr lang="zh-CN" altLang="en-US" sz="1100" b="1">
              <a:latin typeface="Times New Roman" pitchFamily="18" charset="0"/>
              <a:ea typeface="楷体" pitchFamily="49" charset="-122"/>
              <a:cs typeface="Times New Roman" pitchFamily="18" charset="0"/>
            </a:endParaRPr>
          </a:p>
        </xdr:txBody>
      </xdr:sp>
      <xdr:sp macro="" textlink="">
        <xdr:nvSpPr>
          <xdr:cNvPr id="195" name="TextBox 29">
            <a:extLst>
              <a:ext uri="{FF2B5EF4-FFF2-40B4-BE49-F238E27FC236}">
                <a16:creationId xmlns:a16="http://schemas.microsoft.com/office/drawing/2014/main" id="{4DF2B035-6012-47D9-867D-749713FBEEAC}"/>
              </a:ext>
            </a:extLst>
          </xdr:cNvPr>
          <xdr:cNvSpPr txBox="1"/>
        </xdr:nvSpPr>
        <xdr:spPr>
          <a:xfrm>
            <a:off x="7139853" y="955000"/>
            <a:ext cx="134652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altLang="zh-CN" sz="1100" b="1">
                <a:latin typeface="Times New Roman" pitchFamily="18" charset="0"/>
                <a:ea typeface="楷体" pitchFamily="49" charset="-122"/>
                <a:cs typeface="Times New Roman" pitchFamily="18" charset="0"/>
              </a:rPr>
              <a:t>R</a:t>
            </a:r>
            <a:endParaRPr lang="zh-CN" altLang="en-US" sz="1100" b="1">
              <a:latin typeface="Times New Roman" pitchFamily="18" charset="0"/>
              <a:ea typeface="楷体" pitchFamily="49" charset="-122"/>
              <a:cs typeface="Times New Roman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0"/>
  <sheetViews>
    <sheetView tabSelected="1" workbookViewId="0"/>
  </sheetViews>
  <sheetFormatPr defaultRowHeight="13.8"/>
  <cols>
    <col min="1" max="6" width="8.88671875" style="3"/>
    <col min="7" max="7" width="9.33203125" style="3" customWidth="1"/>
    <col min="8" max="12" width="8.88671875" style="3"/>
    <col min="13" max="13" width="6.88671875" style="3" customWidth="1"/>
    <col min="14" max="14" width="10.88671875" style="3" customWidth="1"/>
    <col min="15" max="15" width="12" style="3" customWidth="1"/>
    <col min="16" max="16" width="11.109375" style="3" customWidth="1"/>
    <col min="17" max="17" width="10.88671875" style="3" customWidth="1"/>
    <col min="18" max="18" width="12.109375" style="3" customWidth="1"/>
    <col min="19" max="19" width="10.88671875" style="3" customWidth="1"/>
    <col min="20" max="20" width="10.21875" style="3" customWidth="1"/>
    <col min="21" max="21" width="12" style="3" customWidth="1"/>
    <col min="22" max="22" width="10.44140625" style="3" customWidth="1"/>
    <col min="23" max="16384" width="8.88671875" style="3"/>
  </cols>
  <sheetData>
    <row r="1" spans="1:23" ht="20.399999999999999">
      <c r="A1" s="2" t="s">
        <v>170</v>
      </c>
    </row>
    <row r="5" spans="1:23" ht="13.8" customHeight="1" thickBot="1"/>
    <row r="6" spans="1:23" ht="15" customHeight="1" thickBot="1">
      <c r="M6" s="63" t="s">
        <v>111</v>
      </c>
      <c r="N6" s="63" t="s">
        <v>79</v>
      </c>
      <c r="O6" s="63" t="s">
        <v>201</v>
      </c>
      <c r="P6" s="63" t="s">
        <v>112</v>
      </c>
      <c r="Q6" s="63" t="s">
        <v>80</v>
      </c>
      <c r="R6" s="63" t="s">
        <v>113</v>
      </c>
      <c r="S6" s="63" t="s">
        <v>114</v>
      </c>
      <c r="T6" s="64" t="s">
        <v>115</v>
      </c>
      <c r="U6" s="64" t="s">
        <v>159</v>
      </c>
      <c r="V6" s="64" t="s">
        <v>180</v>
      </c>
    </row>
    <row r="7" spans="1:23" ht="13.8" customHeight="1">
      <c r="M7" s="65" t="s">
        <v>11</v>
      </c>
      <c r="N7" s="66" t="s">
        <v>81</v>
      </c>
      <c r="O7" s="66" t="s">
        <v>175</v>
      </c>
      <c r="P7" s="66" t="s">
        <v>82</v>
      </c>
      <c r="Q7" s="66" t="s">
        <v>83</v>
      </c>
      <c r="R7" s="66" t="s">
        <v>84</v>
      </c>
      <c r="S7" s="66" t="s">
        <v>85</v>
      </c>
      <c r="T7" s="67" t="s">
        <v>152</v>
      </c>
      <c r="U7" s="67" t="s">
        <v>117</v>
      </c>
      <c r="V7" s="67" t="s">
        <v>154</v>
      </c>
    </row>
    <row r="8" spans="1:23" ht="13.8" customHeight="1">
      <c r="M8" s="68" t="s">
        <v>12</v>
      </c>
      <c r="N8" s="68" t="s">
        <v>86</v>
      </c>
      <c r="O8" s="69" t="s">
        <v>176</v>
      </c>
      <c r="P8" s="69" t="s">
        <v>87</v>
      </c>
      <c r="Q8" s="69" t="s">
        <v>88</v>
      </c>
      <c r="R8" s="69" t="s">
        <v>89</v>
      </c>
      <c r="S8" s="69" t="s">
        <v>90</v>
      </c>
      <c r="T8" s="70" t="s">
        <v>118</v>
      </c>
      <c r="U8" s="70" t="s">
        <v>153</v>
      </c>
      <c r="V8" s="70" t="s">
        <v>155</v>
      </c>
    </row>
    <row r="9" spans="1:23" ht="13.8" customHeight="1">
      <c r="M9" s="68" t="s">
        <v>17</v>
      </c>
      <c r="N9" s="71" t="s">
        <v>150</v>
      </c>
      <c r="O9" s="71" t="s">
        <v>178</v>
      </c>
      <c r="P9" s="71" t="s">
        <v>99</v>
      </c>
      <c r="Q9" s="71" t="s">
        <v>146</v>
      </c>
      <c r="R9" s="71" t="s">
        <v>100</v>
      </c>
      <c r="S9" s="71" t="s">
        <v>101</v>
      </c>
      <c r="T9" s="72" t="s">
        <v>147</v>
      </c>
      <c r="U9" s="72" t="s">
        <v>122</v>
      </c>
      <c r="V9" s="72" t="s">
        <v>158</v>
      </c>
    </row>
    <row r="10" spans="1:23" ht="13.8" customHeight="1">
      <c r="M10" s="68" t="s">
        <v>19</v>
      </c>
      <c r="N10" s="69" t="s">
        <v>151</v>
      </c>
      <c r="O10" s="69" t="s">
        <v>179</v>
      </c>
      <c r="P10" s="69" t="s">
        <v>96</v>
      </c>
      <c r="Q10" s="69" t="s">
        <v>148</v>
      </c>
      <c r="R10" s="69" t="s">
        <v>97</v>
      </c>
      <c r="S10" s="69" t="s">
        <v>98</v>
      </c>
      <c r="T10" s="70" t="s">
        <v>149</v>
      </c>
      <c r="U10" s="70" t="s">
        <v>121</v>
      </c>
      <c r="V10" s="70" t="s">
        <v>156</v>
      </c>
    </row>
    <row r="11" spans="1:23" ht="13.8" customHeight="1" thickBot="1">
      <c r="M11" s="73" t="s">
        <v>21</v>
      </c>
      <c r="N11" s="73" t="s">
        <v>91</v>
      </c>
      <c r="O11" s="73" t="s">
        <v>177</v>
      </c>
      <c r="P11" s="73" t="s">
        <v>92</v>
      </c>
      <c r="Q11" s="73" t="s">
        <v>93</v>
      </c>
      <c r="R11" s="73" t="s">
        <v>94</v>
      </c>
      <c r="S11" s="73" t="s">
        <v>95</v>
      </c>
      <c r="T11" s="74" t="s">
        <v>119</v>
      </c>
      <c r="U11" s="74" t="s">
        <v>120</v>
      </c>
      <c r="V11" s="74" t="s">
        <v>157</v>
      </c>
    </row>
    <row r="13" spans="1:23" ht="13.8" customHeight="1">
      <c r="N13" s="12"/>
      <c r="O13" s="12"/>
      <c r="P13" s="12"/>
      <c r="Q13" s="12"/>
      <c r="R13" s="12"/>
      <c r="S13" s="12"/>
      <c r="T13" s="12"/>
      <c r="U13" s="15"/>
      <c r="V13" s="12"/>
      <c r="W13" s="33"/>
    </row>
    <row r="14" spans="1:23">
      <c r="L14" s="10"/>
      <c r="M14" s="31"/>
      <c r="N14" s="31"/>
      <c r="O14" s="31"/>
      <c r="W14" s="33"/>
    </row>
    <row r="15" spans="1:23" ht="15">
      <c r="A15" s="4"/>
      <c r="B15" s="75" t="s">
        <v>79</v>
      </c>
      <c r="C15" s="75"/>
      <c r="D15" s="75"/>
      <c r="E15" s="75"/>
      <c r="F15" s="75"/>
      <c r="G15" s="5" t="s">
        <v>142</v>
      </c>
      <c r="H15" s="5"/>
      <c r="I15" s="4"/>
      <c r="J15" s="5" t="s">
        <v>143</v>
      </c>
      <c r="K15" s="5"/>
      <c r="L15" s="4" t="s">
        <v>145</v>
      </c>
      <c r="M15" s="31"/>
      <c r="N15" s="32"/>
      <c r="O15" s="31"/>
      <c r="W15" s="33"/>
    </row>
    <row r="16" spans="1:23" ht="15">
      <c r="A16" s="4" t="s">
        <v>123</v>
      </c>
      <c r="B16" s="4">
        <v>4</v>
      </c>
      <c r="C16" s="4">
        <v>5</v>
      </c>
      <c r="D16" s="4">
        <v>5</v>
      </c>
      <c r="E16" s="4">
        <v>5</v>
      </c>
      <c r="F16" s="4">
        <v>4</v>
      </c>
      <c r="G16" s="5">
        <f>AVERAGE(B16:F16)</f>
        <v>4.5999999999999996</v>
      </c>
      <c r="H16" s="5">
        <f>ROUND(G16,2)</f>
        <v>4.5999999999999996</v>
      </c>
      <c r="I16" s="4" t="s">
        <v>124</v>
      </c>
      <c r="J16" s="5">
        <f t="shared" ref="J16:J26" si="0">STDEV(B16:F16)</f>
        <v>0.54772255750516674</v>
      </c>
      <c r="K16" s="5">
        <f>ROUND(J16,2)</f>
        <v>0.55000000000000004</v>
      </c>
      <c r="L16" s="11" t="s">
        <v>13</v>
      </c>
      <c r="M16" s="31"/>
      <c r="N16" s="32"/>
      <c r="O16" s="31"/>
      <c r="W16" s="33"/>
    </row>
    <row r="17" spans="1:23" ht="15">
      <c r="A17" s="4" t="s">
        <v>126</v>
      </c>
      <c r="B17" s="4">
        <v>5</v>
      </c>
      <c r="C17" s="4">
        <v>4</v>
      </c>
      <c r="D17" s="4">
        <v>4</v>
      </c>
      <c r="E17" s="4">
        <v>4</v>
      </c>
      <c r="F17" s="4">
        <v>5</v>
      </c>
      <c r="G17" s="5">
        <f t="shared" ref="G17:G20" si="1">AVERAGE(B17:F17)</f>
        <v>4.4000000000000004</v>
      </c>
      <c r="H17" s="5">
        <f t="shared" ref="H17:H20" si="2">ROUND(G17,2)</f>
        <v>4.4000000000000004</v>
      </c>
      <c r="I17" s="4" t="s">
        <v>124</v>
      </c>
      <c r="J17" s="5">
        <f t="shared" si="0"/>
        <v>0.54772255750516674</v>
      </c>
      <c r="K17" s="5">
        <f t="shared" ref="K17:K20" si="3">ROUND(J17,2)</f>
        <v>0.55000000000000004</v>
      </c>
      <c r="L17" s="11" t="s">
        <v>35</v>
      </c>
      <c r="M17" s="31"/>
      <c r="N17" s="32"/>
      <c r="O17" s="31"/>
      <c r="W17" s="33"/>
    </row>
    <row r="18" spans="1:23" ht="15">
      <c r="A18" s="4" t="s">
        <v>128</v>
      </c>
      <c r="B18" s="4">
        <v>3</v>
      </c>
      <c r="C18" s="4">
        <v>3</v>
      </c>
      <c r="D18" s="4">
        <v>4</v>
      </c>
      <c r="E18" s="4">
        <v>3</v>
      </c>
      <c r="F18" s="4">
        <v>4</v>
      </c>
      <c r="G18" s="5">
        <f t="shared" si="1"/>
        <v>3.4</v>
      </c>
      <c r="H18" s="5">
        <f t="shared" si="2"/>
        <v>3.4</v>
      </c>
      <c r="I18" s="4" t="s">
        <v>124</v>
      </c>
      <c r="J18" s="5">
        <f t="shared" si="0"/>
        <v>0.54772255750516674</v>
      </c>
      <c r="K18" s="5">
        <f t="shared" si="3"/>
        <v>0.55000000000000004</v>
      </c>
      <c r="L18" s="11" t="s">
        <v>14</v>
      </c>
      <c r="M18" s="31"/>
      <c r="N18" s="32"/>
      <c r="O18" s="31"/>
      <c r="W18" s="33"/>
    </row>
    <row r="19" spans="1:23" ht="15">
      <c r="A19" s="4" t="s">
        <v>129</v>
      </c>
      <c r="B19" s="4">
        <v>4</v>
      </c>
      <c r="C19" s="4">
        <v>3</v>
      </c>
      <c r="D19" s="4">
        <v>4</v>
      </c>
      <c r="E19" s="4">
        <v>4</v>
      </c>
      <c r="F19" s="4">
        <v>4</v>
      </c>
      <c r="G19" s="5">
        <f t="shared" si="1"/>
        <v>3.8</v>
      </c>
      <c r="H19" s="5">
        <f t="shared" si="2"/>
        <v>3.8</v>
      </c>
      <c r="I19" s="4" t="s">
        <v>124</v>
      </c>
      <c r="J19" s="5">
        <f t="shared" si="0"/>
        <v>0.44721359549995715</v>
      </c>
      <c r="K19" s="5">
        <f t="shared" si="3"/>
        <v>0.45</v>
      </c>
      <c r="L19" s="11" t="s">
        <v>71</v>
      </c>
      <c r="M19" s="31"/>
      <c r="N19" s="32"/>
      <c r="O19" s="31"/>
      <c r="W19" s="33"/>
    </row>
    <row r="20" spans="1:23">
      <c r="A20" s="4" t="s">
        <v>131</v>
      </c>
      <c r="B20" s="4">
        <v>4</v>
      </c>
      <c r="C20" s="4">
        <v>5</v>
      </c>
      <c r="D20" s="4">
        <v>4</v>
      </c>
      <c r="E20" s="4">
        <v>4</v>
      </c>
      <c r="F20" s="4">
        <v>4</v>
      </c>
      <c r="G20" s="5">
        <f t="shared" si="1"/>
        <v>4.2</v>
      </c>
      <c r="H20" s="5">
        <f t="shared" si="2"/>
        <v>4.2</v>
      </c>
      <c r="I20" s="4" t="s">
        <v>124</v>
      </c>
      <c r="J20" s="5">
        <f t="shared" si="0"/>
        <v>0.44721359549995787</v>
      </c>
      <c r="K20" s="5">
        <f t="shared" si="3"/>
        <v>0.45</v>
      </c>
      <c r="L20" s="11" t="s">
        <v>35</v>
      </c>
      <c r="M20" s="12"/>
      <c r="O20" s="13"/>
    </row>
    <row r="21" spans="1:23" ht="16.8">
      <c r="A21" s="6"/>
      <c r="B21" s="76" t="s">
        <v>144</v>
      </c>
      <c r="C21" s="76"/>
      <c r="D21" s="76"/>
      <c r="E21" s="76"/>
      <c r="F21" s="76"/>
      <c r="G21" s="5" t="e">
        <f t="shared" ref="G21:G26" si="4">AVERAGE(B21:F21)</f>
        <v>#DIV/0!</v>
      </c>
      <c r="H21" s="5" t="e">
        <f t="shared" ref="H21:H26" si="5">ROUND(G21,2)</f>
        <v>#DIV/0!</v>
      </c>
      <c r="I21" s="6"/>
      <c r="J21" s="5" t="e">
        <f t="shared" si="0"/>
        <v>#DIV/0!</v>
      </c>
      <c r="K21" s="5" t="e">
        <f t="shared" ref="K21:K26" si="6">ROUND(J21,2)</f>
        <v>#DIV/0!</v>
      </c>
      <c r="L21" s="6"/>
      <c r="O21" s="13"/>
    </row>
    <row r="22" spans="1:23">
      <c r="A22" s="6" t="s">
        <v>132</v>
      </c>
      <c r="B22" s="6">
        <v>148.33000000000001</v>
      </c>
      <c r="C22" s="6">
        <v>155</v>
      </c>
      <c r="D22" s="6">
        <v>151.51</v>
      </c>
      <c r="E22" s="3">
        <v>152.21</v>
      </c>
      <c r="F22" s="3">
        <v>151.02000000000001</v>
      </c>
      <c r="G22" s="3">
        <f t="shared" si="4"/>
        <v>151.614</v>
      </c>
      <c r="H22" s="5">
        <f t="shared" si="5"/>
        <v>151.61000000000001</v>
      </c>
      <c r="I22" s="4" t="s">
        <v>124</v>
      </c>
      <c r="J22" s="5">
        <f t="shared" si="0"/>
        <v>2.3962741913228505</v>
      </c>
      <c r="K22" s="5">
        <f t="shared" si="6"/>
        <v>2.4</v>
      </c>
      <c r="L22" s="6" t="s">
        <v>13</v>
      </c>
      <c r="O22" s="13"/>
    </row>
    <row r="23" spans="1:23">
      <c r="A23" s="6" t="s">
        <v>133</v>
      </c>
      <c r="B23" s="6">
        <v>147.84</v>
      </c>
      <c r="C23" s="6">
        <v>144.29</v>
      </c>
      <c r="D23" s="6">
        <v>135.68</v>
      </c>
      <c r="E23" s="3">
        <v>136.54</v>
      </c>
      <c r="F23" s="3">
        <v>148.66</v>
      </c>
      <c r="G23" s="3">
        <f t="shared" si="4"/>
        <v>142.602</v>
      </c>
      <c r="H23" s="5">
        <f t="shared" si="5"/>
        <v>142.6</v>
      </c>
      <c r="I23" s="4" t="s">
        <v>124</v>
      </c>
      <c r="J23" s="5">
        <f t="shared" si="0"/>
        <v>6.1572575063903239</v>
      </c>
      <c r="K23" s="5">
        <f t="shared" si="6"/>
        <v>6.16</v>
      </c>
      <c r="L23" s="6" t="s">
        <v>16</v>
      </c>
      <c r="O23" s="13"/>
    </row>
    <row r="24" spans="1:23">
      <c r="A24" s="6" t="s">
        <v>134</v>
      </c>
      <c r="B24" s="6">
        <v>111.45</v>
      </c>
      <c r="C24" s="6">
        <v>111.57</v>
      </c>
      <c r="D24" s="6">
        <v>119.43</v>
      </c>
      <c r="E24" s="3">
        <v>115.62</v>
      </c>
      <c r="F24" s="3">
        <v>112.68</v>
      </c>
      <c r="G24" s="3">
        <f t="shared" si="4"/>
        <v>114.15</v>
      </c>
      <c r="H24" s="5">
        <f t="shared" si="5"/>
        <v>114.15</v>
      </c>
      <c r="I24" s="4" t="s">
        <v>124</v>
      </c>
      <c r="J24" s="5">
        <f t="shared" si="0"/>
        <v>3.3965644407253666</v>
      </c>
      <c r="K24" s="5">
        <f t="shared" si="6"/>
        <v>3.4</v>
      </c>
      <c r="L24" s="6" t="s">
        <v>18</v>
      </c>
      <c r="O24" s="13"/>
    </row>
    <row r="25" spans="1:23">
      <c r="A25" s="6" t="s">
        <v>135</v>
      </c>
      <c r="B25" s="6">
        <v>97.44</v>
      </c>
      <c r="C25" s="6">
        <v>105.98</v>
      </c>
      <c r="D25" s="6">
        <v>95.56</v>
      </c>
      <c r="E25" s="3">
        <v>102.38</v>
      </c>
      <c r="F25" s="3">
        <v>96.64</v>
      </c>
      <c r="G25" s="3">
        <f t="shared" si="4"/>
        <v>99.6</v>
      </c>
      <c r="H25" s="5">
        <f t="shared" si="5"/>
        <v>99.6</v>
      </c>
      <c r="I25" s="4" t="s">
        <v>124</v>
      </c>
      <c r="J25" s="5">
        <f t="shared" si="0"/>
        <v>4.4210179823203619</v>
      </c>
      <c r="K25" s="5">
        <f t="shared" si="6"/>
        <v>4.42</v>
      </c>
      <c r="L25" s="6" t="s">
        <v>15</v>
      </c>
      <c r="N25" s="12"/>
      <c r="O25" s="13"/>
    </row>
    <row r="26" spans="1:23">
      <c r="A26" s="6" t="s">
        <v>136</v>
      </c>
      <c r="B26" s="6">
        <v>124.13</v>
      </c>
      <c r="C26" s="6">
        <v>119.91</v>
      </c>
      <c r="D26" s="6">
        <v>122.39</v>
      </c>
      <c r="E26" s="3">
        <v>120.93</v>
      </c>
      <c r="F26" s="3">
        <v>123.35</v>
      </c>
      <c r="G26" s="3">
        <f t="shared" si="4"/>
        <v>122.14200000000001</v>
      </c>
      <c r="H26" s="5">
        <f t="shared" si="5"/>
        <v>122.14</v>
      </c>
      <c r="I26" s="4" t="s">
        <v>124</v>
      </c>
      <c r="J26" s="5">
        <f t="shared" si="0"/>
        <v>1.726534100445164</v>
      </c>
      <c r="K26" s="5">
        <f t="shared" si="6"/>
        <v>1.73</v>
      </c>
      <c r="L26" s="6" t="s">
        <v>14</v>
      </c>
      <c r="M26" s="12"/>
      <c r="N26" s="13"/>
      <c r="O26" s="13"/>
    </row>
    <row r="27" spans="1:23">
      <c r="B27" s="76" t="s">
        <v>112</v>
      </c>
      <c r="C27" s="76"/>
      <c r="D27" s="76"/>
      <c r="E27" s="76"/>
      <c r="F27" s="76"/>
      <c r="G27" s="3" t="e">
        <f t="shared" ref="G27:G86" si="7">AVERAGE(B27:F27)</f>
        <v>#DIV/0!</v>
      </c>
      <c r="J27" s="3" t="e">
        <f t="shared" ref="J27:J86" si="8">STDEV(B27:F27)</f>
        <v>#DIV/0!</v>
      </c>
      <c r="N27" s="12"/>
      <c r="O27" s="13"/>
    </row>
    <row r="28" spans="1:23">
      <c r="A28" s="3" t="s">
        <v>123</v>
      </c>
      <c r="B28" s="3">
        <v>49.5</v>
      </c>
      <c r="C28" s="3">
        <v>51.2</v>
      </c>
      <c r="D28" s="3">
        <v>51</v>
      </c>
      <c r="E28" s="3">
        <v>48.3</v>
      </c>
      <c r="F28" s="3">
        <v>49</v>
      </c>
      <c r="G28" s="3">
        <f t="shared" si="7"/>
        <v>49.8</v>
      </c>
      <c r="H28" s="3">
        <f t="shared" ref="H28:H86" si="9">ROUND(G28,2)</f>
        <v>49.8</v>
      </c>
      <c r="I28" s="3" t="s">
        <v>124</v>
      </c>
      <c r="J28" s="3">
        <f t="shared" si="8"/>
        <v>1.2629330940315104</v>
      </c>
      <c r="K28" s="3">
        <f t="shared" ref="K28:K86" si="10">ROUND(J28,2)</f>
        <v>1.26</v>
      </c>
      <c r="L28" s="10" t="s">
        <v>127</v>
      </c>
      <c r="N28" s="12"/>
      <c r="O28" s="13"/>
    </row>
    <row r="29" spans="1:23">
      <c r="A29" s="3" t="s">
        <v>126</v>
      </c>
      <c r="B29" s="3">
        <v>48.5</v>
      </c>
      <c r="C29" s="3">
        <v>46.2</v>
      </c>
      <c r="D29" s="3">
        <v>48</v>
      </c>
      <c r="E29" s="3">
        <v>48.5</v>
      </c>
      <c r="F29" s="3">
        <v>46</v>
      </c>
      <c r="G29" s="3">
        <f t="shared" si="7"/>
        <v>47.44</v>
      </c>
      <c r="H29" s="3">
        <f t="shared" si="9"/>
        <v>47.44</v>
      </c>
      <c r="I29" s="3" t="s">
        <v>124</v>
      </c>
      <c r="J29" s="3">
        <f t="shared" si="8"/>
        <v>1.242175510948432</v>
      </c>
      <c r="K29" s="3">
        <f t="shared" si="10"/>
        <v>1.24</v>
      </c>
      <c r="L29" s="10" t="s">
        <v>125</v>
      </c>
      <c r="N29" s="12"/>
      <c r="O29" s="13"/>
    </row>
    <row r="30" spans="1:23">
      <c r="A30" s="3" t="s">
        <v>128</v>
      </c>
      <c r="B30" s="3">
        <v>49.5</v>
      </c>
      <c r="C30" s="3">
        <v>46.8</v>
      </c>
      <c r="D30" s="3">
        <v>45.1</v>
      </c>
      <c r="E30" s="3">
        <v>49.8</v>
      </c>
      <c r="F30" s="3">
        <v>46</v>
      </c>
      <c r="G30" s="3">
        <f t="shared" si="7"/>
        <v>47.44</v>
      </c>
      <c r="H30" s="3">
        <f t="shared" si="9"/>
        <v>47.44</v>
      </c>
      <c r="I30" s="3" t="s">
        <v>124</v>
      </c>
      <c r="J30" s="3">
        <f t="shared" si="8"/>
        <v>2.1078424988599114</v>
      </c>
      <c r="K30" s="3">
        <f t="shared" si="10"/>
        <v>2.11</v>
      </c>
      <c r="L30" s="3" t="s">
        <v>125</v>
      </c>
      <c r="N30" s="12"/>
      <c r="O30" s="13"/>
    </row>
    <row r="31" spans="1:23">
      <c r="A31" s="3" t="s">
        <v>129</v>
      </c>
      <c r="B31" s="3">
        <v>43.6</v>
      </c>
      <c r="C31" s="3">
        <v>42.9</v>
      </c>
      <c r="D31" s="3">
        <v>43.8</v>
      </c>
      <c r="E31" s="3">
        <v>45.7</v>
      </c>
      <c r="F31" s="3">
        <v>46.2</v>
      </c>
      <c r="G31" s="3">
        <f t="shared" si="7"/>
        <v>44.44</v>
      </c>
      <c r="H31" s="3">
        <f t="shared" si="9"/>
        <v>44.44</v>
      </c>
      <c r="I31" s="3" t="s">
        <v>124</v>
      </c>
      <c r="J31" s="3">
        <f t="shared" si="8"/>
        <v>1.4293355099485934</v>
      </c>
      <c r="K31" s="3">
        <f t="shared" si="10"/>
        <v>1.43</v>
      </c>
      <c r="L31" s="3" t="s">
        <v>130</v>
      </c>
      <c r="N31" s="12"/>
      <c r="O31" s="13"/>
    </row>
    <row r="32" spans="1:23">
      <c r="A32" s="3" t="s">
        <v>131</v>
      </c>
      <c r="B32" s="3">
        <v>52.8</v>
      </c>
      <c r="C32" s="3">
        <v>47.9</v>
      </c>
      <c r="D32" s="3">
        <v>52.3</v>
      </c>
      <c r="E32" s="3">
        <v>51</v>
      </c>
      <c r="F32" s="3">
        <v>51</v>
      </c>
      <c r="G32" s="3">
        <f t="shared" si="7"/>
        <v>51</v>
      </c>
      <c r="H32" s="3">
        <f t="shared" si="9"/>
        <v>51</v>
      </c>
      <c r="I32" s="3" t="s">
        <v>124</v>
      </c>
      <c r="J32" s="3">
        <f t="shared" si="8"/>
        <v>1.9065675964937612</v>
      </c>
      <c r="K32" s="3">
        <f t="shared" si="10"/>
        <v>1.91</v>
      </c>
      <c r="L32" s="3" t="s">
        <v>127</v>
      </c>
      <c r="M32" s="12"/>
      <c r="N32" s="13"/>
      <c r="O32" s="13"/>
    </row>
    <row r="33" spans="1:15">
      <c r="B33" s="76" t="s">
        <v>80</v>
      </c>
      <c r="C33" s="76"/>
      <c r="D33" s="76"/>
      <c r="E33" s="76"/>
      <c r="F33" s="76"/>
      <c r="G33" s="3" t="e">
        <f t="shared" si="7"/>
        <v>#DIV/0!</v>
      </c>
      <c r="H33" s="3" t="e">
        <f t="shared" si="9"/>
        <v>#DIV/0!</v>
      </c>
      <c r="J33" s="3" t="e">
        <f t="shared" si="8"/>
        <v>#DIV/0!</v>
      </c>
      <c r="K33" s="3" t="e">
        <f t="shared" si="10"/>
        <v>#DIV/0!</v>
      </c>
      <c r="N33" s="12"/>
      <c r="O33" s="13"/>
    </row>
    <row r="34" spans="1:15">
      <c r="A34" s="3" t="s">
        <v>123</v>
      </c>
      <c r="B34" s="3">
        <v>12.36</v>
      </c>
      <c r="C34" s="3">
        <v>11.58</v>
      </c>
      <c r="D34" s="7">
        <v>11.28</v>
      </c>
      <c r="E34" s="7">
        <v>11.6</v>
      </c>
      <c r="F34" s="7">
        <v>11.32</v>
      </c>
      <c r="G34" s="3">
        <f t="shared" si="7"/>
        <v>11.628</v>
      </c>
      <c r="H34" s="3">
        <f t="shared" si="9"/>
        <v>11.63</v>
      </c>
      <c r="I34" s="3" t="s">
        <v>124</v>
      </c>
      <c r="J34" s="3">
        <f t="shared" si="8"/>
        <v>0.43441915243230222</v>
      </c>
      <c r="K34" s="3">
        <f t="shared" si="10"/>
        <v>0.43</v>
      </c>
      <c r="L34" s="3" t="s">
        <v>127</v>
      </c>
      <c r="N34" s="12"/>
      <c r="O34" s="13"/>
    </row>
    <row r="35" spans="1:15">
      <c r="A35" s="3" t="s">
        <v>126</v>
      </c>
      <c r="B35" s="3">
        <v>9.84</v>
      </c>
      <c r="C35" s="3">
        <v>9.82</v>
      </c>
      <c r="D35" s="7">
        <v>9.18</v>
      </c>
      <c r="E35" s="7">
        <v>9.82</v>
      </c>
      <c r="F35" s="7">
        <v>9.6199999999999992</v>
      </c>
      <c r="G35" s="3">
        <f t="shared" si="7"/>
        <v>9.6559999999999988</v>
      </c>
      <c r="H35" s="3">
        <f t="shared" si="9"/>
        <v>9.66</v>
      </c>
      <c r="I35" s="3" t="s">
        <v>124</v>
      </c>
      <c r="J35" s="3">
        <f t="shared" si="8"/>
        <v>0.28085583490467153</v>
      </c>
      <c r="K35" s="3">
        <f t="shared" si="10"/>
        <v>0.28000000000000003</v>
      </c>
      <c r="L35" s="3" t="s">
        <v>125</v>
      </c>
      <c r="N35" s="12"/>
      <c r="O35" s="13"/>
    </row>
    <row r="36" spans="1:15">
      <c r="A36" s="3" t="s">
        <v>128</v>
      </c>
      <c r="B36" s="3">
        <v>7.98</v>
      </c>
      <c r="C36" s="3">
        <v>8</v>
      </c>
      <c r="D36" s="3">
        <v>8.1</v>
      </c>
      <c r="E36" s="3">
        <v>8.16</v>
      </c>
      <c r="F36" s="3">
        <v>7.96</v>
      </c>
      <c r="G36" s="3">
        <f t="shared" si="7"/>
        <v>8.0399999999999991</v>
      </c>
      <c r="H36" s="3">
        <f t="shared" si="9"/>
        <v>8.0399999999999991</v>
      </c>
      <c r="I36" s="3" t="s">
        <v>124</v>
      </c>
      <c r="J36" s="3">
        <f t="shared" si="8"/>
        <v>8.6023252670426195E-2</v>
      </c>
      <c r="K36" s="3">
        <f t="shared" si="10"/>
        <v>0.09</v>
      </c>
      <c r="L36" s="3" t="s">
        <v>18</v>
      </c>
      <c r="N36" s="12"/>
      <c r="O36" s="13"/>
    </row>
    <row r="37" spans="1:15">
      <c r="A37" s="3" t="s">
        <v>129</v>
      </c>
      <c r="B37" s="3">
        <v>8.3000000000000007</v>
      </c>
      <c r="C37" s="3">
        <v>8.6199999999999992</v>
      </c>
      <c r="D37" s="3">
        <v>8.02</v>
      </c>
      <c r="E37" s="3">
        <v>8.5</v>
      </c>
      <c r="F37" s="3">
        <v>8.02</v>
      </c>
      <c r="G37" s="3">
        <f t="shared" si="7"/>
        <v>8.291999999999998</v>
      </c>
      <c r="H37" s="3">
        <f t="shared" si="9"/>
        <v>8.2899999999999991</v>
      </c>
      <c r="I37" s="3" t="s">
        <v>124</v>
      </c>
      <c r="J37" s="3">
        <f t="shared" si="8"/>
        <v>0.27334959301231815</v>
      </c>
      <c r="K37" s="3">
        <f t="shared" si="10"/>
        <v>0.27</v>
      </c>
      <c r="L37" s="3" t="s">
        <v>18</v>
      </c>
      <c r="N37" s="12"/>
      <c r="O37" s="13"/>
    </row>
    <row r="38" spans="1:15">
      <c r="A38" s="3" t="s">
        <v>131</v>
      </c>
      <c r="B38" s="3">
        <v>9.02</v>
      </c>
      <c r="C38" s="3">
        <v>9.02</v>
      </c>
      <c r="D38" s="7">
        <v>8.84</v>
      </c>
      <c r="E38" s="7">
        <v>8.64</v>
      </c>
      <c r="F38" s="7">
        <v>9.02</v>
      </c>
      <c r="G38" s="3">
        <f t="shared" si="7"/>
        <v>8.9079999999999977</v>
      </c>
      <c r="H38" s="3">
        <f t="shared" si="9"/>
        <v>8.91</v>
      </c>
      <c r="I38" s="3" t="s">
        <v>124</v>
      </c>
      <c r="J38" s="3">
        <f t="shared" si="8"/>
        <v>0.16887865466067598</v>
      </c>
      <c r="K38" s="3">
        <f t="shared" si="10"/>
        <v>0.17</v>
      </c>
      <c r="L38" s="3" t="s">
        <v>130</v>
      </c>
      <c r="M38" s="12"/>
      <c r="N38" s="13"/>
      <c r="O38" s="13"/>
    </row>
    <row r="39" spans="1:15">
      <c r="A39" s="4"/>
      <c r="B39" s="75" t="s">
        <v>113</v>
      </c>
      <c r="C39" s="75"/>
      <c r="D39" s="75"/>
      <c r="E39" s="75"/>
      <c r="F39" s="75"/>
      <c r="G39" s="5" t="e">
        <f t="shared" ref="G39:G44" si="11">AVERAGE(B39:F39)</f>
        <v>#DIV/0!</v>
      </c>
      <c r="H39" s="5"/>
      <c r="I39" s="4"/>
      <c r="J39" s="5" t="e">
        <f t="shared" ref="J39:J44" si="12">STDEV(B39:F39)</f>
        <v>#DIV/0!</v>
      </c>
      <c r="K39" s="5"/>
      <c r="L39" s="4"/>
      <c r="N39" s="12"/>
      <c r="O39" s="13"/>
    </row>
    <row r="40" spans="1:15">
      <c r="A40" s="4" t="s">
        <v>123</v>
      </c>
      <c r="B40" s="4">
        <v>19.239999999999998</v>
      </c>
      <c r="C40" s="4">
        <v>19.419999999999998</v>
      </c>
      <c r="D40" s="4">
        <v>20.700000000000003</v>
      </c>
      <c r="E40" s="4">
        <v>18.55</v>
      </c>
      <c r="F40" s="4">
        <v>19.509999999999998</v>
      </c>
      <c r="G40" s="5">
        <f t="shared" si="11"/>
        <v>19.483999999999998</v>
      </c>
      <c r="H40" s="5">
        <f t="shared" ref="H40:H50" si="13">ROUND(G40,2)</f>
        <v>19.48</v>
      </c>
      <c r="I40" s="4" t="s">
        <v>124</v>
      </c>
      <c r="J40" s="5">
        <f t="shared" si="12"/>
        <v>0.77706499084697001</v>
      </c>
      <c r="K40" s="5">
        <f t="shared" ref="K40:K50" si="14">ROUND(J40,2)</f>
        <v>0.78</v>
      </c>
      <c r="L40" s="4" t="s">
        <v>127</v>
      </c>
      <c r="N40" s="12"/>
      <c r="O40" s="13"/>
    </row>
    <row r="41" spans="1:15">
      <c r="A41" s="4" t="s">
        <v>126</v>
      </c>
      <c r="B41" s="4">
        <v>15.09</v>
      </c>
      <c r="C41" s="4">
        <v>13.809999999999999</v>
      </c>
      <c r="D41" s="4">
        <v>13.91</v>
      </c>
      <c r="E41" s="4">
        <v>14.979999999999999</v>
      </c>
      <c r="F41" s="4">
        <v>13.9</v>
      </c>
      <c r="G41" s="5">
        <f t="shared" ref="G41:G42" si="15">AVERAGE(B41:F41)</f>
        <v>14.337999999999999</v>
      </c>
      <c r="H41" s="5">
        <f t="shared" si="13"/>
        <v>14.34</v>
      </c>
      <c r="I41" s="4" t="s">
        <v>124</v>
      </c>
      <c r="J41" s="5">
        <f t="shared" ref="J41:J42" si="16">STDEV(B41:F41)</f>
        <v>0.63864700735226165</v>
      </c>
      <c r="K41" s="5">
        <f t="shared" si="14"/>
        <v>0.64</v>
      </c>
      <c r="L41" s="4" t="s">
        <v>125</v>
      </c>
      <c r="N41" s="12"/>
      <c r="O41" s="13"/>
    </row>
    <row r="42" spans="1:15">
      <c r="A42" s="4" t="s">
        <v>128</v>
      </c>
      <c r="B42" s="4">
        <v>12.11</v>
      </c>
      <c r="C42" s="4">
        <v>11.98</v>
      </c>
      <c r="D42" s="4">
        <v>11.28</v>
      </c>
      <c r="E42" s="4">
        <v>12.87</v>
      </c>
      <c r="F42" s="4">
        <v>12.09</v>
      </c>
      <c r="G42" s="5">
        <f t="shared" si="15"/>
        <v>12.065999999999999</v>
      </c>
      <c r="H42" s="5">
        <f t="shared" si="13"/>
        <v>12.07</v>
      </c>
      <c r="I42" s="4" t="s">
        <v>124</v>
      </c>
      <c r="J42" s="5">
        <f t="shared" si="16"/>
        <v>0.56438462062674943</v>
      </c>
      <c r="K42" s="5">
        <f t="shared" si="14"/>
        <v>0.56000000000000005</v>
      </c>
      <c r="L42" s="4" t="s">
        <v>130</v>
      </c>
      <c r="N42" s="12"/>
      <c r="O42" s="13"/>
    </row>
    <row r="43" spans="1:15">
      <c r="A43" s="4" t="s">
        <v>129</v>
      </c>
      <c r="B43" s="4">
        <v>11.86</v>
      </c>
      <c r="C43" s="4">
        <v>10.69</v>
      </c>
      <c r="D43" s="4">
        <v>11.979999999999999</v>
      </c>
      <c r="E43" s="4">
        <v>11.26</v>
      </c>
      <c r="F43" s="4">
        <v>11.55</v>
      </c>
      <c r="G43" s="5">
        <f t="shared" si="11"/>
        <v>11.467999999999998</v>
      </c>
      <c r="H43" s="5">
        <f t="shared" si="13"/>
        <v>11.47</v>
      </c>
      <c r="I43" s="4" t="s">
        <v>124</v>
      </c>
      <c r="J43" s="5">
        <f t="shared" si="12"/>
        <v>0.51746497466012109</v>
      </c>
      <c r="K43" s="5">
        <f t="shared" si="14"/>
        <v>0.52</v>
      </c>
      <c r="L43" s="4" t="s">
        <v>130</v>
      </c>
      <c r="N43" s="12"/>
      <c r="O43" s="13"/>
    </row>
    <row r="44" spans="1:15">
      <c r="A44" s="4" t="s">
        <v>131</v>
      </c>
      <c r="B44" s="4">
        <v>13.26</v>
      </c>
      <c r="C44" s="4">
        <v>13.67</v>
      </c>
      <c r="D44" s="4">
        <v>12.64</v>
      </c>
      <c r="E44" s="4">
        <v>14.000000000000002</v>
      </c>
      <c r="F44" s="4">
        <v>14.700000000000001</v>
      </c>
      <c r="G44" s="5">
        <f t="shared" si="11"/>
        <v>13.654</v>
      </c>
      <c r="H44" s="5">
        <f t="shared" si="13"/>
        <v>13.65</v>
      </c>
      <c r="I44" s="4" t="s">
        <v>124</v>
      </c>
      <c r="J44" s="5">
        <f t="shared" si="12"/>
        <v>0.77419635752178573</v>
      </c>
      <c r="K44" s="5">
        <f t="shared" si="14"/>
        <v>0.77</v>
      </c>
      <c r="L44" s="4" t="s">
        <v>125</v>
      </c>
      <c r="M44" s="12"/>
      <c r="N44" s="13"/>
      <c r="O44" s="13"/>
    </row>
    <row r="45" spans="1:15" ht="14.4" customHeight="1">
      <c r="A45" s="4"/>
      <c r="B45" s="75" t="s">
        <v>114</v>
      </c>
      <c r="C45" s="75"/>
      <c r="D45" s="75"/>
      <c r="E45" s="75"/>
      <c r="F45" s="75"/>
      <c r="G45" s="5" t="e">
        <f t="shared" ref="G45:G50" si="17">AVERAGE(B45:F45)</f>
        <v>#DIV/0!</v>
      </c>
      <c r="H45" s="5" t="e">
        <f t="shared" si="13"/>
        <v>#DIV/0!</v>
      </c>
      <c r="I45" s="4"/>
      <c r="J45" s="5" t="e">
        <f t="shared" ref="J45:J50" si="18">STDEV(B45:F45)</f>
        <v>#DIV/0!</v>
      </c>
      <c r="K45" s="5" t="e">
        <f t="shared" si="14"/>
        <v>#DIV/0!</v>
      </c>
      <c r="L45" s="4"/>
      <c r="N45" s="12"/>
      <c r="O45" s="13"/>
    </row>
    <row r="46" spans="1:15">
      <c r="A46" s="4" t="s">
        <v>123</v>
      </c>
      <c r="B46" s="4">
        <v>12.71</v>
      </c>
      <c r="C46" s="4">
        <v>10.94</v>
      </c>
      <c r="D46" s="4">
        <v>11.48</v>
      </c>
      <c r="E46" s="4">
        <v>10.84</v>
      </c>
      <c r="F46" s="4">
        <v>8.4499999999999993</v>
      </c>
      <c r="G46" s="5">
        <f t="shared" si="17"/>
        <v>10.884</v>
      </c>
      <c r="H46" s="5">
        <f t="shared" si="13"/>
        <v>10.88</v>
      </c>
      <c r="I46" s="4" t="s">
        <v>124</v>
      </c>
      <c r="J46" s="5">
        <f t="shared" si="18"/>
        <v>1.5507191879898734</v>
      </c>
      <c r="K46" s="5">
        <f t="shared" si="14"/>
        <v>1.55</v>
      </c>
      <c r="L46" s="4" t="s">
        <v>127</v>
      </c>
      <c r="N46" s="12"/>
      <c r="O46" s="13"/>
    </row>
    <row r="47" spans="1:15">
      <c r="A47" s="4" t="s">
        <v>126</v>
      </c>
      <c r="B47" s="4">
        <v>9.1999999999999993</v>
      </c>
      <c r="C47" s="4">
        <v>8.8699999999999992</v>
      </c>
      <c r="D47" s="4">
        <v>8.76</v>
      </c>
      <c r="E47" s="4">
        <v>9.08</v>
      </c>
      <c r="F47" s="4">
        <v>9.2799999999999994</v>
      </c>
      <c r="G47" s="5">
        <f t="shared" si="17"/>
        <v>9.0380000000000003</v>
      </c>
      <c r="H47" s="5">
        <f t="shared" si="13"/>
        <v>9.0399999999999991</v>
      </c>
      <c r="I47" s="4" t="s">
        <v>124</v>
      </c>
      <c r="J47" s="5">
        <f t="shared" si="18"/>
        <v>0.21913466179497929</v>
      </c>
      <c r="K47" s="5">
        <f t="shared" si="14"/>
        <v>0.22</v>
      </c>
      <c r="L47" s="4" t="s">
        <v>125</v>
      </c>
      <c r="N47" s="12"/>
      <c r="O47" s="13"/>
    </row>
    <row r="48" spans="1:15">
      <c r="A48" s="4" t="s">
        <v>128</v>
      </c>
      <c r="B48" s="4">
        <v>7.22</v>
      </c>
      <c r="C48" s="4">
        <v>7.67</v>
      </c>
      <c r="D48" s="4">
        <v>7.64</v>
      </c>
      <c r="E48" s="4">
        <v>7.35</v>
      </c>
      <c r="F48" s="4">
        <v>7.55</v>
      </c>
      <c r="G48" s="5">
        <f t="shared" si="17"/>
        <v>7.4859999999999998</v>
      </c>
      <c r="H48" s="5">
        <f t="shared" si="13"/>
        <v>7.49</v>
      </c>
      <c r="I48" s="4" t="s">
        <v>124</v>
      </c>
      <c r="J48" s="5">
        <f t="shared" si="18"/>
        <v>0.19424211695716259</v>
      </c>
      <c r="K48" s="5">
        <f t="shared" si="14"/>
        <v>0.19</v>
      </c>
      <c r="L48" s="4" t="s">
        <v>130</v>
      </c>
      <c r="N48" s="12"/>
      <c r="O48" s="13"/>
    </row>
    <row r="49" spans="1:15">
      <c r="A49" s="4" t="s">
        <v>129</v>
      </c>
      <c r="B49" s="4">
        <v>7.39</v>
      </c>
      <c r="C49" s="4">
        <v>7.06</v>
      </c>
      <c r="D49" s="4">
        <v>6.97</v>
      </c>
      <c r="E49" s="4">
        <v>7.19</v>
      </c>
      <c r="F49" s="4">
        <v>7.58</v>
      </c>
      <c r="G49" s="5">
        <f t="shared" si="17"/>
        <v>7.2379999999999995</v>
      </c>
      <c r="H49" s="5">
        <f t="shared" si="13"/>
        <v>7.24</v>
      </c>
      <c r="I49" s="4" t="s">
        <v>124</v>
      </c>
      <c r="J49" s="5">
        <f t="shared" si="18"/>
        <v>0.24793144213673271</v>
      </c>
      <c r="K49" s="5">
        <f t="shared" si="14"/>
        <v>0.25</v>
      </c>
      <c r="L49" s="4" t="s">
        <v>130</v>
      </c>
      <c r="N49" s="12"/>
      <c r="O49" s="13"/>
    </row>
    <row r="50" spans="1:15">
      <c r="A50" s="4" t="s">
        <v>131</v>
      </c>
      <c r="B50" s="4">
        <v>9.24</v>
      </c>
      <c r="C50" s="4">
        <v>9.17</v>
      </c>
      <c r="D50" s="4">
        <v>8.86</v>
      </c>
      <c r="E50" s="4">
        <v>8.2899999999999991</v>
      </c>
      <c r="F50" s="4">
        <v>9.3699999999999992</v>
      </c>
      <c r="G50" s="5">
        <f t="shared" si="17"/>
        <v>8.9860000000000007</v>
      </c>
      <c r="H50" s="5">
        <f t="shared" si="13"/>
        <v>8.99</v>
      </c>
      <c r="I50" s="4" t="s">
        <v>124</v>
      </c>
      <c r="J50" s="5">
        <f t="shared" si="18"/>
        <v>0.43189119000044468</v>
      </c>
      <c r="K50" s="5">
        <f t="shared" si="14"/>
        <v>0.43</v>
      </c>
      <c r="L50" s="4" t="s">
        <v>125</v>
      </c>
      <c r="M50" s="12"/>
      <c r="N50" s="13"/>
      <c r="O50" s="13"/>
    </row>
    <row r="51" spans="1:15">
      <c r="A51" s="4"/>
      <c r="B51" s="75" t="s">
        <v>115</v>
      </c>
      <c r="C51" s="75"/>
      <c r="D51" s="75"/>
      <c r="E51" s="75"/>
      <c r="F51" s="75"/>
      <c r="G51" s="5" t="e">
        <f t="shared" ref="G51:G56" si="19">AVERAGE(B51:F51)</f>
        <v>#DIV/0!</v>
      </c>
      <c r="H51" s="5" t="e">
        <f t="shared" ref="H51:H56" si="20">ROUND(G51,2)</f>
        <v>#DIV/0!</v>
      </c>
      <c r="I51" s="4"/>
      <c r="J51" s="5" t="e">
        <f t="shared" ref="J51:J56" si="21">STDEV(B51:F51)</f>
        <v>#DIV/0!</v>
      </c>
      <c r="K51" s="5" t="e">
        <f t="shared" ref="K51:K56" si="22">ROUND(J51,2)</f>
        <v>#DIV/0!</v>
      </c>
      <c r="L51" s="4"/>
      <c r="N51" s="12"/>
      <c r="O51" s="13"/>
    </row>
    <row r="52" spans="1:15">
      <c r="A52" s="4" t="s">
        <v>123</v>
      </c>
      <c r="B52" s="4">
        <v>2.35</v>
      </c>
      <c r="C52" s="4">
        <v>2.2400000000000002</v>
      </c>
      <c r="D52" s="4">
        <v>2.2400000000000002</v>
      </c>
      <c r="E52" s="4">
        <v>2.3199999999999998</v>
      </c>
      <c r="F52" s="4">
        <v>2.4700000000000002</v>
      </c>
      <c r="G52" s="5">
        <f t="shared" si="19"/>
        <v>2.3240000000000003</v>
      </c>
      <c r="H52" s="5">
        <f t="shared" si="20"/>
        <v>2.3199999999999998</v>
      </c>
      <c r="I52" s="4" t="s">
        <v>124</v>
      </c>
      <c r="J52" s="5">
        <f t="shared" si="21"/>
        <v>9.5026312145636796E-2</v>
      </c>
      <c r="K52" s="5">
        <f t="shared" si="22"/>
        <v>0.1</v>
      </c>
      <c r="L52" s="4" t="s">
        <v>127</v>
      </c>
      <c r="N52" s="12"/>
      <c r="O52" s="13"/>
    </row>
    <row r="53" spans="1:15">
      <c r="A53" s="4" t="s">
        <v>126</v>
      </c>
      <c r="B53" s="4">
        <v>1.8</v>
      </c>
      <c r="C53" s="4">
        <v>1.99</v>
      </c>
      <c r="D53" s="4">
        <v>1.78</v>
      </c>
      <c r="E53" s="4">
        <v>1.74</v>
      </c>
      <c r="F53" s="4">
        <v>1.83</v>
      </c>
      <c r="G53" s="5">
        <f t="shared" si="19"/>
        <v>1.8280000000000001</v>
      </c>
      <c r="H53" s="5">
        <f t="shared" si="20"/>
        <v>1.83</v>
      </c>
      <c r="I53" s="4" t="s">
        <v>124</v>
      </c>
      <c r="J53" s="5">
        <f t="shared" si="21"/>
        <v>9.6280839215287253E-2</v>
      </c>
      <c r="K53" s="5">
        <f t="shared" si="22"/>
        <v>0.1</v>
      </c>
      <c r="L53" s="4" t="s">
        <v>125</v>
      </c>
      <c r="N53" s="12"/>
      <c r="O53" s="13"/>
    </row>
    <row r="54" spans="1:15">
      <c r="A54" s="4" t="s">
        <v>128</v>
      </c>
      <c r="B54" s="4">
        <v>1.75</v>
      </c>
      <c r="C54" s="4">
        <v>1.64</v>
      </c>
      <c r="D54" s="4">
        <v>1.61</v>
      </c>
      <c r="E54" s="4">
        <v>1.67</v>
      </c>
      <c r="F54" s="4">
        <v>1.64</v>
      </c>
      <c r="G54" s="5">
        <f t="shared" si="19"/>
        <v>1.6620000000000001</v>
      </c>
      <c r="H54" s="5">
        <f t="shared" si="20"/>
        <v>1.66</v>
      </c>
      <c r="I54" s="4" t="s">
        <v>124</v>
      </c>
      <c r="J54" s="5">
        <f t="shared" si="21"/>
        <v>5.357238094391549E-2</v>
      </c>
      <c r="K54" s="5">
        <f t="shared" si="22"/>
        <v>0.05</v>
      </c>
      <c r="L54" s="4" t="s">
        <v>14</v>
      </c>
      <c r="N54" s="12"/>
      <c r="O54" s="13"/>
    </row>
    <row r="55" spans="1:15">
      <c r="A55" s="4" t="s">
        <v>129</v>
      </c>
      <c r="B55" s="4">
        <v>1.45</v>
      </c>
      <c r="C55" s="4">
        <v>1.43</v>
      </c>
      <c r="D55" s="4">
        <v>1.64</v>
      </c>
      <c r="E55" s="4">
        <v>1.55</v>
      </c>
      <c r="F55" s="4">
        <v>1.67</v>
      </c>
      <c r="G55" s="5">
        <f t="shared" si="19"/>
        <v>1.5479999999999998</v>
      </c>
      <c r="H55" s="5">
        <f t="shared" si="20"/>
        <v>1.55</v>
      </c>
      <c r="I55" s="4" t="s">
        <v>124</v>
      </c>
      <c r="J55" s="5">
        <f t="shared" si="21"/>
        <v>0.10825894882179486</v>
      </c>
      <c r="K55" s="5">
        <f t="shared" si="22"/>
        <v>0.11</v>
      </c>
      <c r="L55" s="4" t="s">
        <v>14</v>
      </c>
      <c r="N55" s="12"/>
      <c r="O55" s="13"/>
    </row>
    <row r="56" spans="1:15">
      <c r="A56" s="4" t="s">
        <v>131</v>
      </c>
      <c r="B56" s="4">
        <v>1.83</v>
      </c>
      <c r="C56" s="4">
        <v>1.93</v>
      </c>
      <c r="D56" s="4">
        <v>1.91</v>
      </c>
      <c r="E56" s="4">
        <v>1.82</v>
      </c>
      <c r="F56" s="4">
        <v>1.76</v>
      </c>
      <c r="G56" s="5">
        <f t="shared" si="19"/>
        <v>1.85</v>
      </c>
      <c r="H56" s="5">
        <f t="shared" si="20"/>
        <v>1.85</v>
      </c>
      <c r="I56" s="4" t="s">
        <v>124</v>
      </c>
      <c r="J56" s="8">
        <f t="shared" si="21"/>
        <v>6.9641941385920544E-2</v>
      </c>
      <c r="K56" s="8">
        <f t="shared" si="22"/>
        <v>7.0000000000000007E-2</v>
      </c>
      <c r="L56" s="4" t="s">
        <v>125</v>
      </c>
      <c r="M56" s="12"/>
      <c r="N56" s="13"/>
      <c r="O56" s="13"/>
    </row>
    <row r="57" spans="1:15">
      <c r="A57" s="4"/>
      <c r="B57" s="75" t="s">
        <v>116</v>
      </c>
      <c r="C57" s="75"/>
      <c r="D57" s="75"/>
      <c r="E57" s="75"/>
      <c r="F57" s="75"/>
      <c r="G57" s="5" t="e">
        <f t="shared" ref="G57:G61" si="23">AVERAGE(B57:F57)</f>
        <v>#DIV/0!</v>
      </c>
      <c r="H57" s="5" t="e">
        <f t="shared" ref="H57:H61" si="24">ROUND(G57,2)</f>
        <v>#DIV/0!</v>
      </c>
      <c r="I57" s="4"/>
      <c r="J57" s="8" t="e">
        <f t="shared" ref="J57:J61" si="25">STDEV(B57:F57)</f>
        <v>#DIV/0!</v>
      </c>
      <c r="K57" s="8" t="e">
        <f t="shared" ref="K57:K61" si="26">ROUND(J57,2)</f>
        <v>#DIV/0!</v>
      </c>
      <c r="L57" s="4"/>
      <c r="M57" s="12"/>
      <c r="N57" s="12"/>
      <c r="O57" s="13"/>
    </row>
    <row r="58" spans="1:15">
      <c r="A58" s="4" t="s">
        <v>123</v>
      </c>
      <c r="B58" s="9">
        <v>0.10109546165884194</v>
      </c>
      <c r="C58" s="9">
        <v>9.683794466403163E-2</v>
      </c>
      <c r="D58" s="9">
        <v>9.7886886264760692E-2</v>
      </c>
      <c r="E58" s="9">
        <v>9.7992514460700911E-2</v>
      </c>
      <c r="F58" s="9">
        <v>9.7281831187410586E-2</v>
      </c>
      <c r="G58" s="8">
        <f>AVERAGE(B58:F58)</f>
        <v>9.8218927647149151E-2</v>
      </c>
      <c r="H58" s="8">
        <f>ROUND(G58,2)</f>
        <v>0.1</v>
      </c>
      <c r="I58" s="4" t="s">
        <v>124</v>
      </c>
      <c r="J58" s="8">
        <f>STDEV(B58:F58)</f>
        <v>1.6749049305524923E-3</v>
      </c>
      <c r="K58" s="8">
        <f>ROUND(J58,2)</f>
        <v>0</v>
      </c>
      <c r="L58" s="4" t="s">
        <v>125</v>
      </c>
      <c r="M58" s="12"/>
      <c r="N58" s="12"/>
      <c r="O58" s="13"/>
    </row>
    <row r="59" spans="1:15">
      <c r="A59" s="4" t="s">
        <v>126</v>
      </c>
      <c r="B59" s="9">
        <v>0.10209962947715109</v>
      </c>
      <c r="C59" s="9">
        <v>0.10008818342151676</v>
      </c>
      <c r="D59" s="9">
        <v>9.96912218791354E-2</v>
      </c>
      <c r="E59" s="9">
        <v>0.10058187863674148</v>
      </c>
      <c r="F59" s="9">
        <v>0.10138050043140637</v>
      </c>
      <c r="G59" s="8">
        <f>AVERAGE(B59:F59)</f>
        <v>0.10076828276919021</v>
      </c>
      <c r="H59" s="8">
        <f>ROUND(G59,2)</f>
        <v>0.1</v>
      </c>
      <c r="I59" s="4" t="s">
        <v>124</v>
      </c>
      <c r="J59" s="8">
        <f>STDEV(B59:F59)</f>
        <v>9.7527384704414828E-4</v>
      </c>
      <c r="K59" s="8">
        <f>ROUND(J59,2)</f>
        <v>0</v>
      </c>
      <c r="L59" s="4" t="s">
        <v>127</v>
      </c>
      <c r="M59" s="12"/>
      <c r="N59" s="12"/>
      <c r="O59" s="13"/>
    </row>
    <row r="60" spans="1:15">
      <c r="A60" s="4" t="s">
        <v>128</v>
      </c>
      <c r="B60" s="9">
        <v>9.1567511639937926E-2</v>
      </c>
      <c r="C60" s="9">
        <v>8.9567430025445302E-2</v>
      </c>
      <c r="D60" s="9">
        <v>9.0909090909090925E-2</v>
      </c>
      <c r="E60" s="9">
        <v>9.0009891196834821E-2</v>
      </c>
      <c r="F60" s="9">
        <v>8.859470468431771E-2</v>
      </c>
      <c r="G60" s="8">
        <f>AVERAGE(B60:F60)</f>
        <v>9.0129725691125345E-2</v>
      </c>
      <c r="H60" s="8">
        <f>ROUND(G60,2)</f>
        <v>0.09</v>
      </c>
      <c r="I60" s="4" t="s">
        <v>124</v>
      </c>
      <c r="J60" s="8">
        <f>STDEV(B60:F60)</f>
        <v>1.1577418527658255E-3</v>
      </c>
      <c r="K60" s="8">
        <f>ROUND(J60,2)</f>
        <v>0</v>
      </c>
      <c r="L60" s="4" t="s">
        <v>137</v>
      </c>
      <c r="M60" s="12"/>
      <c r="N60" s="12"/>
      <c r="O60" s="13"/>
    </row>
    <row r="61" spans="1:15">
      <c r="A61" s="4" t="s">
        <v>129</v>
      </c>
      <c r="B61" s="9">
        <v>8.9870129870129864E-2</v>
      </c>
      <c r="C61" s="9">
        <v>9.2394366197183109E-2</v>
      </c>
      <c r="D61" s="9">
        <v>8.6015831134564638E-2</v>
      </c>
      <c r="E61" s="9">
        <v>9.1056910569105698E-2</v>
      </c>
      <c r="F61" s="9">
        <v>8.9388395190799774E-2</v>
      </c>
      <c r="G61" s="8">
        <f t="shared" si="23"/>
        <v>8.9745126592356617E-2</v>
      </c>
      <c r="H61" s="8">
        <f t="shared" si="24"/>
        <v>0.09</v>
      </c>
      <c r="I61" s="4" t="s">
        <v>124</v>
      </c>
      <c r="J61" s="8">
        <f t="shared" si="25"/>
        <v>2.3869318910085969E-3</v>
      </c>
      <c r="K61" s="8">
        <f t="shared" si="26"/>
        <v>0</v>
      </c>
      <c r="L61" s="4" t="s">
        <v>137</v>
      </c>
      <c r="M61" s="12"/>
      <c r="N61" s="12"/>
      <c r="O61" s="13"/>
    </row>
    <row r="62" spans="1:15">
      <c r="A62" s="4" t="s">
        <v>131</v>
      </c>
      <c r="B62" s="9">
        <v>9.4666666666666663E-2</v>
      </c>
      <c r="C62" s="9">
        <v>9.3257443082311736E-2</v>
      </c>
      <c r="D62" s="9">
        <v>9.4883720930232562E-2</v>
      </c>
      <c r="E62" s="9">
        <v>9.2418124719605213E-2</v>
      </c>
      <c r="F62" s="9">
        <v>9.3477357706688829E-2</v>
      </c>
      <c r="G62" s="8">
        <f>AVERAGE(B62:F62)</f>
        <v>9.3740662621100992E-2</v>
      </c>
      <c r="H62" s="8">
        <f>ROUND(G62,2)</f>
        <v>0.09</v>
      </c>
      <c r="I62" s="4" t="s">
        <v>124</v>
      </c>
      <c r="J62" s="8">
        <f>STDEV(B62:F62)</f>
        <v>1.0266453735337327E-3</v>
      </c>
      <c r="K62" s="8">
        <f>ROUND(J62,2)</f>
        <v>0</v>
      </c>
      <c r="L62" s="4" t="s">
        <v>130</v>
      </c>
      <c r="M62" s="12"/>
      <c r="N62" s="13"/>
      <c r="O62" s="13"/>
    </row>
    <row r="63" spans="1:15">
      <c r="B63" s="76" t="s">
        <v>138</v>
      </c>
      <c r="C63" s="76"/>
      <c r="D63" s="76"/>
      <c r="E63" s="76"/>
      <c r="F63" s="76"/>
      <c r="G63" s="3" t="e">
        <f t="shared" si="7"/>
        <v>#DIV/0!</v>
      </c>
      <c r="H63" s="3" t="e">
        <f t="shared" si="9"/>
        <v>#DIV/0!</v>
      </c>
      <c r="J63" s="3" t="e">
        <f t="shared" si="8"/>
        <v>#DIV/0!</v>
      </c>
      <c r="K63" s="3" t="e">
        <f t="shared" si="10"/>
        <v>#DIV/0!</v>
      </c>
      <c r="M63" s="12"/>
      <c r="N63" s="12"/>
      <c r="O63" s="13"/>
    </row>
    <row r="64" spans="1:15">
      <c r="A64" s="3" t="s">
        <v>11</v>
      </c>
      <c r="B64" s="3">
        <v>0.28000000000000003</v>
      </c>
      <c r="C64" s="3">
        <v>0.27</v>
      </c>
      <c r="D64" s="3">
        <v>0.27</v>
      </c>
      <c r="E64" s="3">
        <v>0.28000000000000003</v>
      </c>
      <c r="F64" s="3">
        <v>0.3</v>
      </c>
      <c r="G64" s="3">
        <f t="shared" si="7"/>
        <v>0.28000000000000003</v>
      </c>
      <c r="H64" s="3">
        <f t="shared" si="9"/>
        <v>0.28000000000000003</v>
      </c>
      <c r="I64" s="3" t="s">
        <v>124</v>
      </c>
      <c r="J64" s="3">
        <f t="shared" si="8"/>
        <v>1.2247448713915879E-2</v>
      </c>
      <c r="K64" s="3">
        <f t="shared" si="10"/>
        <v>0.01</v>
      </c>
      <c r="L64" s="3" t="s">
        <v>13</v>
      </c>
      <c r="M64" s="12"/>
      <c r="N64" s="12"/>
      <c r="O64" s="13"/>
    </row>
    <row r="65" spans="1:17">
      <c r="A65" s="3" t="s">
        <v>12</v>
      </c>
      <c r="B65" s="3">
        <v>0.2</v>
      </c>
      <c r="C65" s="3">
        <v>0.22</v>
      </c>
      <c r="D65" s="3">
        <v>0.2</v>
      </c>
      <c r="E65" s="3">
        <v>0.21</v>
      </c>
      <c r="F65" s="3">
        <v>0.21</v>
      </c>
      <c r="G65" s="3">
        <f t="shared" si="7"/>
        <v>0.20800000000000002</v>
      </c>
      <c r="H65" s="3">
        <f t="shared" si="9"/>
        <v>0.21</v>
      </c>
      <c r="I65" s="3" t="s">
        <v>124</v>
      </c>
      <c r="J65" s="3">
        <f t="shared" si="8"/>
        <v>8.3666002653407495E-3</v>
      </c>
      <c r="K65" s="3">
        <f t="shared" si="10"/>
        <v>0.01</v>
      </c>
      <c r="L65" s="3" t="s">
        <v>16</v>
      </c>
      <c r="M65" s="12"/>
      <c r="N65" s="12"/>
      <c r="O65" s="13"/>
    </row>
    <row r="66" spans="1:17">
      <c r="A66" s="3" t="s">
        <v>17</v>
      </c>
      <c r="B66" s="3">
        <v>0.19</v>
      </c>
      <c r="C66" s="3">
        <v>0.18</v>
      </c>
      <c r="D66" s="3">
        <v>0.17</v>
      </c>
      <c r="E66" s="3">
        <v>0.17</v>
      </c>
      <c r="F66" s="3">
        <v>0.17</v>
      </c>
      <c r="G66" s="3">
        <f t="shared" si="7"/>
        <v>0.17600000000000002</v>
      </c>
      <c r="H66" s="3">
        <f t="shared" si="9"/>
        <v>0.18</v>
      </c>
      <c r="I66" s="3" t="s">
        <v>124</v>
      </c>
      <c r="J66" s="3">
        <f t="shared" si="8"/>
        <v>8.9442719099991526E-3</v>
      </c>
      <c r="K66" s="3">
        <f t="shared" si="10"/>
        <v>0.01</v>
      </c>
      <c r="L66" s="3" t="s">
        <v>18</v>
      </c>
      <c r="M66" s="12"/>
      <c r="N66" s="12"/>
      <c r="O66" s="13"/>
    </row>
    <row r="67" spans="1:17">
      <c r="A67" s="3" t="s">
        <v>19</v>
      </c>
      <c r="B67" s="3">
        <v>0.14000000000000001</v>
      </c>
      <c r="C67" s="3">
        <v>0.13</v>
      </c>
      <c r="D67" s="3">
        <v>0.15</v>
      </c>
      <c r="E67" s="3">
        <v>0.14000000000000001</v>
      </c>
      <c r="F67" s="3">
        <v>0.16</v>
      </c>
      <c r="G67" s="3">
        <f t="shared" si="7"/>
        <v>0.14400000000000002</v>
      </c>
      <c r="H67" s="3">
        <f t="shared" si="9"/>
        <v>0.14000000000000001</v>
      </c>
      <c r="I67" s="3" t="s">
        <v>124</v>
      </c>
      <c r="J67" s="3">
        <f t="shared" si="8"/>
        <v>1.1401754250991375E-2</v>
      </c>
      <c r="K67" s="3">
        <f t="shared" si="10"/>
        <v>0.01</v>
      </c>
      <c r="L67" s="3" t="s">
        <v>15</v>
      </c>
      <c r="M67" s="12"/>
      <c r="N67" s="12"/>
      <c r="O67" s="13"/>
    </row>
    <row r="68" spans="1:17">
      <c r="A68" s="3" t="s">
        <v>21</v>
      </c>
      <c r="B68" s="3">
        <v>0.19</v>
      </c>
      <c r="C68" s="3">
        <v>0.21</v>
      </c>
      <c r="D68" s="3">
        <v>0.2</v>
      </c>
      <c r="E68" s="3">
        <v>0.19</v>
      </c>
      <c r="F68" s="3">
        <v>0.18</v>
      </c>
      <c r="G68" s="3">
        <f t="shared" si="7"/>
        <v>0.19400000000000001</v>
      </c>
      <c r="H68" s="3">
        <f t="shared" si="9"/>
        <v>0.19</v>
      </c>
      <c r="I68" s="3" t="s">
        <v>124</v>
      </c>
      <c r="J68" s="3">
        <f t="shared" si="8"/>
        <v>1.1401754250991379E-2</v>
      </c>
      <c r="K68" s="3">
        <f t="shared" si="10"/>
        <v>0.01</v>
      </c>
      <c r="L68" s="3" t="s">
        <v>14</v>
      </c>
      <c r="M68" s="12"/>
      <c r="N68" s="13"/>
      <c r="O68" s="13"/>
    </row>
    <row r="69" spans="1:17">
      <c r="B69" s="76" t="s">
        <v>139</v>
      </c>
      <c r="C69" s="76"/>
      <c r="D69" s="76"/>
      <c r="E69" s="76"/>
      <c r="F69" s="76"/>
      <c r="G69" s="3" t="e">
        <f t="shared" si="7"/>
        <v>#DIV/0!</v>
      </c>
      <c r="H69" s="3" t="e">
        <f t="shared" si="9"/>
        <v>#DIV/0!</v>
      </c>
      <c r="J69" s="3" t="e">
        <f t="shared" si="8"/>
        <v>#DIV/0!</v>
      </c>
      <c r="K69" s="3" t="e">
        <f t="shared" si="10"/>
        <v>#DIV/0!</v>
      </c>
      <c r="M69" s="12"/>
      <c r="N69" s="12"/>
      <c r="O69" s="13"/>
    </row>
    <row r="70" spans="1:17">
      <c r="A70" s="3" t="s">
        <v>11</v>
      </c>
      <c r="B70" s="3">
        <v>3.62</v>
      </c>
      <c r="C70" s="3">
        <v>3.3200000000000003</v>
      </c>
      <c r="D70" s="3">
        <v>3.58</v>
      </c>
      <c r="E70" s="3">
        <v>3.23</v>
      </c>
      <c r="F70" s="3">
        <v>3.0799999999999996</v>
      </c>
      <c r="G70" s="3">
        <f t="shared" si="7"/>
        <v>3.3659999999999997</v>
      </c>
      <c r="H70" s="3">
        <f t="shared" si="9"/>
        <v>3.37</v>
      </c>
      <c r="I70" s="3" t="s">
        <v>124</v>
      </c>
      <c r="J70" s="3">
        <f t="shared" si="8"/>
        <v>0.23060789231940884</v>
      </c>
      <c r="K70" s="3">
        <f t="shared" si="10"/>
        <v>0.23</v>
      </c>
      <c r="L70" s="3" t="s">
        <v>13</v>
      </c>
      <c r="M70" s="12"/>
      <c r="N70" s="12"/>
      <c r="O70" s="13"/>
    </row>
    <row r="71" spans="1:17">
      <c r="A71" s="3" t="s">
        <v>12</v>
      </c>
      <c r="B71" s="3">
        <v>2.8</v>
      </c>
      <c r="C71" s="3">
        <v>2.58</v>
      </c>
      <c r="D71" s="3">
        <v>2.54</v>
      </c>
      <c r="E71" s="3">
        <v>2.75</v>
      </c>
      <c r="F71" s="3">
        <v>2.63</v>
      </c>
      <c r="G71" s="3">
        <f t="shared" si="7"/>
        <v>2.66</v>
      </c>
      <c r="H71" s="3">
        <f t="shared" si="9"/>
        <v>2.66</v>
      </c>
      <c r="I71" s="3" t="s">
        <v>124</v>
      </c>
      <c r="J71" s="3">
        <f t="shared" si="8"/>
        <v>0.11113055385446427</v>
      </c>
      <c r="K71" s="3">
        <f t="shared" si="10"/>
        <v>0.11</v>
      </c>
      <c r="L71" s="3" t="s">
        <v>16</v>
      </c>
      <c r="M71" s="12"/>
      <c r="N71" s="12"/>
      <c r="O71" s="13"/>
    </row>
    <row r="72" spans="1:17">
      <c r="A72" s="3" t="s">
        <v>17</v>
      </c>
      <c r="B72" s="3">
        <v>2.04</v>
      </c>
      <c r="C72" s="3">
        <v>2.02</v>
      </c>
      <c r="D72" s="3">
        <v>1.97</v>
      </c>
      <c r="E72" s="3">
        <v>2.09</v>
      </c>
      <c r="F72" s="3">
        <v>1.97</v>
      </c>
      <c r="G72" s="3">
        <f t="shared" si="7"/>
        <v>2.0180000000000002</v>
      </c>
      <c r="H72" s="3">
        <f t="shared" si="9"/>
        <v>2.02</v>
      </c>
      <c r="I72" s="3" t="s">
        <v>124</v>
      </c>
      <c r="J72" s="3">
        <f t="shared" si="8"/>
        <v>5.0695167422546268E-2</v>
      </c>
      <c r="K72" s="3">
        <f t="shared" si="10"/>
        <v>0.05</v>
      </c>
      <c r="L72" s="3" t="s">
        <v>18</v>
      </c>
      <c r="M72" s="12"/>
      <c r="N72" s="12"/>
      <c r="O72" s="13"/>
    </row>
    <row r="73" spans="1:17">
      <c r="A73" s="3" t="s">
        <v>19</v>
      </c>
      <c r="B73" s="3">
        <v>1.9700000000000002</v>
      </c>
      <c r="C73" s="3">
        <v>1.87</v>
      </c>
      <c r="D73" s="3">
        <v>1.87</v>
      </c>
      <c r="E73" s="3">
        <v>1.8900000000000001</v>
      </c>
      <c r="F73" s="3">
        <v>1.95</v>
      </c>
      <c r="G73" s="3">
        <f t="shared" si="7"/>
        <v>1.9100000000000001</v>
      </c>
      <c r="H73" s="3">
        <f t="shared" si="9"/>
        <v>1.91</v>
      </c>
      <c r="I73" s="3" t="s">
        <v>124</v>
      </c>
      <c r="J73" s="3">
        <f t="shared" si="8"/>
        <v>4.690415759823429E-2</v>
      </c>
      <c r="K73" s="3">
        <f t="shared" si="10"/>
        <v>0.05</v>
      </c>
      <c r="L73" s="3" t="s">
        <v>18</v>
      </c>
      <c r="M73" s="12"/>
      <c r="N73" s="12"/>
      <c r="O73" s="13"/>
    </row>
    <row r="74" spans="1:17">
      <c r="A74" s="3" t="s">
        <v>21</v>
      </c>
      <c r="B74" s="3">
        <v>2.42</v>
      </c>
      <c r="C74" s="3">
        <v>2.3899999999999997</v>
      </c>
      <c r="D74" s="3">
        <v>2.2800000000000002</v>
      </c>
      <c r="E74" s="3">
        <v>2.33</v>
      </c>
      <c r="F74" s="3">
        <v>2.5499999999999998</v>
      </c>
      <c r="G74" s="3">
        <f t="shared" si="7"/>
        <v>2.3939999999999997</v>
      </c>
      <c r="H74" s="3">
        <f t="shared" si="9"/>
        <v>2.39</v>
      </c>
      <c r="I74" s="3" t="s">
        <v>124</v>
      </c>
      <c r="J74" s="3">
        <f t="shared" si="8"/>
        <v>0.10261578825892227</v>
      </c>
      <c r="K74" s="3">
        <f t="shared" si="10"/>
        <v>0.1</v>
      </c>
      <c r="L74" s="3" t="s">
        <v>14</v>
      </c>
      <c r="M74" s="13"/>
      <c r="N74" s="13"/>
      <c r="O74" s="13"/>
      <c r="P74" s="13"/>
      <c r="Q74" s="13"/>
    </row>
    <row r="75" spans="1:17">
      <c r="B75" s="76" t="s">
        <v>140</v>
      </c>
      <c r="C75" s="76"/>
      <c r="D75" s="76"/>
      <c r="E75" s="76"/>
      <c r="F75" s="76"/>
      <c r="G75" s="3" t="e">
        <f t="shared" si="7"/>
        <v>#DIV/0!</v>
      </c>
      <c r="H75" s="3" t="e">
        <f t="shared" si="9"/>
        <v>#DIV/0!</v>
      </c>
      <c r="J75" s="3" t="e">
        <f t="shared" si="8"/>
        <v>#DIV/0!</v>
      </c>
      <c r="K75" s="3" t="e">
        <f t="shared" si="10"/>
        <v>#DIV/0!</v>
      </c>
      <c r="M75" s="12"/>
      <c r="N75" s="12"/>
      <c r="O75" s="13"/>
      <c r="P75" s="12"/>
      <c r="Q75" s="13"/>
    </row>
    <row r="76" spans="1:17">
      <c r="A76" s="3" t="s">
        <v>11</v>
      </c>
      <c r="B76" s="3">
        <v>3.9000000000000004</v>
      </c>
      <c r="C76" s="3">
        <v>3.5900000000000003</v>
      </c>
      <c r="D76" s="3">
        <v>3.85</v>
      </c>
      <c r="E76" s="3">
        <v>3.51</v>
      </c>
      <c r="F76" s="3">
        <v>3.3799999999999994</v>
      </c>
      <c r="G76" s="3">
        <f t="shared" si="7"/>
        <v>3.6459999999999999</v>
      </c>
      <c r="H76" s="3">
        <f t="shared" si="9"/>
        <v>3.65</v>
      </c>
      <c r="I76" s="3" t="s">
        <v>124</v>
      </c>
      <c r="J76" s="3">
        <f t="shared" si="8"/>
        <v>0.22277791632026755</v>
      </c>
      <c r="K76" s="3">
        <f t="shared" si="10"/>
        <v>0.22</v>
      </c>
      <c r="L76" s="3" t="s">
        <v>13</v>
      </c>
      <c r="M76" s="12"/>
      <c r="N76" s="12"/>
      <c r="O76" s="13"/>
      <c r="P76" s="12"/>
      <c r="Q76" s="13"/>
    </row>
    <row r="77" spans="1:17">
      <c r="A77" s="3" t="s">
        <v>12</v>
      </c>
      <c r="B77" s="3">
        <v>3</v>
      </c>
      <c r="C77" s="3">
        <v>2.8000000000000003</v>
      </c>
      <c r="D77" s="3">
        <v>2.74</v>
      </c>
      <c r="E77" s="3">
        <v>2.96</v>
      </c>
      <c r="F77" s="3">
        <v>2.84</v>
      </c>
      <c r="G77" s="3">
        <f t="shared" si="7"/>
        <v>2.8679999999999999</v>
      </c>
      <c r="H77" s="3">
        <f t="shared" si="9"/>
        <v>2.87</v>
      </c>
      <c r="I77" s="3" t="s">
        <v>124</v>
      </c>
      <c r="J77" s="3">
        <f t="shared" si="8"/>
        <v>0.10917875251164934</v>
      </c>
      <c r="K77" s="3">
        <f t="shared" si="10"/>
        <v>0.11</v>
      </c>
      <c r="L77" s="3" t="s">
        <v>16</v>
      </c>
      <c r="M77" s="12"/>
      <c r="N77" s="12"/>
      <c r="O77" s="13"/>
      <c r="P77" s="12"/>
      <c r="Q77" s="13"/>
    </row>
    <row r="78" spans="1:17">
      <c r="A78" s="3" t="s">
        <v>17</v>
      </c>
      <c r="B78" s="3">
        <v>2.23</v>
      </c>
      <c r="C78" s="3">
        <v>2.2000000000000002</v>
      </c>
      <c r="D78" s="3">
        <v>2.14</v>
      </c>
      <c r="E78" s="3">
        <v>2.2599999999999998</v>
      </c>
      <c r="F78" s="3">
        <v>2.14</v>
      </c>
      <c r="G78" s="3">
        <f t="shared" si="7"/>
        <v>2.194</v>
      </c>
      <c r="H78" s="3">
        <f t="shared" si="9"/>
        <v>2.19</v>
      </c>
      <c r="I78" s="3" t="s">
        <v>124</v>
      </c>
      <c r="J78" s="3">
        <f t="shared" si="8"/>
        <v>5.3665631459994832E-2</v>
      </c>
      <c r="K78" s="3">
        <f t="shared" si="10"/>
        <v>0.05</v>
      </c>
      <c r="L78" s="3" t="s">
        <v>18</v>
      </c>
      <c r="M78" s="12"/>
      <c r="N78" s="12"/>
      <c r="O78" s="13"/>
      <c r="P78" s="12"/>
      <c r="Q78" s="13"/>
    </row>
    <row r="79" spans="1:17">
      <c r="A79" s="3" t="s">
        <v>19</v>
      </c>
      <c r="B79" s="3">
        <v>2.1100000000000003</v>
      </c>
      <c r="C79" s="3">
        <v>2</v>
      </c>
      <c r="D79" s="3">
        <v>2.02</v>
      </c>
      <c r="E79" s="3">
        <v>2.0300000000000002</v>
      </c>
      <c r="F79" s="3">
        <v>2.11</v>
      </c>
      <c r="G79" s="3">
        <f t="shared" si="7"/>
        <v>2.0539999999999998</v>
      </c>
      <c r="H79" s="3">
        <f t="shared" si="9"/>
        <v>2.0499999999999998</v>
      </c>
      <c r="I79" s="3" t="s">
        <v>124</v>
      </c>
      <c r="J79" s="3">
        <f t="shared" si="8"/>
        <v>5.2249401910452541E-2</v>
      </c>
      <c r="K79" s="3">
        <f t="shared" si="10"/>
        <v>0.05</v>
      </c>
      <c r="L79" s="3" t="s">
        <v>18</v>
      </c>
      <c r="M79" s="12"/>
      <c r="N79" s="12"/>
      <c r="O79" s="13"/>
      <c r="P79" s="12"/>
      <c r="Q79" s="13"/>
    </row>
    <row r="80" spans="1:17">
      <c r="A80" s="3" t="s">
        <v>21</v>
      </c>
      <c r="B80" s="3">
        <v>2.61</v>
      </c>
      <c r="C80" s="3">
        <v>2.5999999999999996</v>
      </c>
      <c r="D80" s="3">
        <v>2.4800000000000004</v>
      </c>
      <c r="E80" s="3">
        <v>2.52</v>
      </c>
      <c r="F80" s="3">
        <v>2.73</v>
      </c>
      <c r="G80" s="3">
        <f t="shared" si="7"/>
        <v>2.5880000000000001</v>
      </c>
      <c r="H80" s="3">
        <f t="shared" si="9"/>
        <v>2.59</v>
      </c>
      <c r="I80" s="3" t="s">
        <v>124</v>
      </c>
      <c r="J80" s="3">
        <f t="shared" si="8"/>
        <v>9.6280839215287128E-2</v>
      </c>
      <c r="K80" s="3">
        <f t="shared" si="10"/>
        <v>0.1</v>
      </c>
      <c r="L80" s="3" t="s">
        <v>14</v>
      </c>
    </row>
    <row r="81" spans="1:12">
      <c r="B81" s="76" t="s">
        <v>141</v>
      </c>
      <c r="C81" s="76"/>
      <c r="D81" s="76"/>
      <c r="E81" s="76"/>
      <c r="F81" s="76"/>
      <c r="G81" s="3" t="e">
        <f t="shared" si="7"/>
        <v>#DIV/0!</v>
      </c>
      <c r="H81" s="3" t="e">
        <f t="shared" si="9"/>
        <v>#DIV/0!</v>
      </c>
      <c r="J81" s="3" t="e">
        <f t="shared" si="8"/>
        <v>#DIV/0!</v>
      </c>
      <c r="K81" s="3" t="e">
        <f t="shared" si="10"/>
        <v>#DIV/0!</v>
      </c>
    </row>
    <row r="82" spans="1:12">
      <c r="A82" s="3" t="s">
        <v>11</v>
      </c>
      <c r="B82" s="3">
        <v>0.23031370300597923</v>
      </c>
      <c r="C82" s="3">
        <v>0.21474229762615366</v>
      </c>
      <c r="D82" s="3">
        <v>0.21652890730604737</v>
      </c>
      <c r="E82" s="3">
        <v>0.22357389394414812</v>
      </c>
      <c r="F82" s="3">
        <v>0.23158158077376245</v>
      </c>
      <c r="G82" s="3">
        <f t="shared" si="7"/>
        <v>0.22334807653121819</v>
      </c>
      <c r="H82" s="3">
        <f t="shared" si="9"/>
        <v>0.22</v>
      </c>
      <c r="I82" s="3" t="s">
        <v>124</v>
      </c>
      <c r="J82" s="3">
        <f t="shared" si="8"/>
        <v>7.6961359994194341E-3</v>
      </c>
      <c r="K82" s="3">
        <f t="shared" si="10"/>
        <v>0.01</v>
      </c>
      <c r="L82" s="14" t="s">
        <v>13</v>
      </c>
    </row>
    <row r="83" spans="1:12">
      <c r="A83" s="3" t="s">
        <v>12</v>
      </c>
      <c r="B83" s="3">
        <v>0.15848813486524216</v>
      </c>
      <c r="C83" s="3">
        <v>0.1703996664751152</v>
      </c>
      <c r="D83" s="3">
        <v>0.15282709343443551</v>
      </c>
      <c r="E83" s="3">
        <v>0.16413315407367574</v>
      </c>
      <c r="F83" s="3">
        <v>0.16410954045411116</v>
      </c>
      <c r="G83" s="3">
        <f t="shared" si="7"/>
        <v>0.16199151786051597</v>
      </c>
      <c r="H83" s="3">
        <f t="shared" si="9"/>
        <v>0.16</v>
      </c>
      <c r="I83" s="3" t="s">
        <v>124</v>
      </c>
      <c r="J83" s="3">
        <f t="shared" si="8"/>
        <v>6.6338140608287665E-3</v>
      </c>
      <c r="K83" s="3">
        <f t="shared" si="10"/>
        <v>0.01</v>
      </c>
      <c r="L83" s="14" t="s">
        <v>16</v>
      </c>
    </row>
    <row r="84" spans="1:12">
      <c r="A84" s="3" t="s">
        <v>17</v>
      </c>
      <c r="B84" s="3">
        <v>0.13164225477141589</v>
      </c>
      <c r="C84" s="3">
        <v>0.12886430198503093</v>
      </c>
      <c r="D84" s="3">
        <v>0.12473670843210294</v>
      </c>
      <c r="E84" s="3">
        <v>0.12284572342126299</v>
      </c>
      <c r="F84" s="3">
        <v>0.12322128231749868</v>
      </c>
      <c r="G84" s="3">
        <f t="shared" si="7"/>
        <v>0.1262620541854623</v>
      </c>
      <c r="H84" s="3">
        <f t="shared" si="9"/>
        <v>0.13</v>
      </c>
      <c r="I84" s="3" t="s">
        <v>124</v>
      </c>
      <c r="J84" s="3">
        <f t="shared" si="8"/>
        <v>3.8393534959078788E-3</v>
      </c>
      <c r="K84" s="3">
        <f t="shared" si="10"/>
        <v>0</v>
      </c>
      <c r="L84" s="14" t="s">
        <v>18</v>
      </c>
    </row>
    <row r="85" spans="1:12">
      <c r="A85" s="3" t="s">
        <v>19</v>
      </c>
      <c r="B85" s="3">
        <v>0.1091881540859497</v>
      </c>
      <c r="C85" s="3">
        <v>0.10329824302649286</v>
      </c>
      <c r="D85" s="3">
        <v>0.11267283029016015</v>
      </c>
      <c r="E85" s="3">
        <v>0.10754129012153321</v>
      </c>
      <c r="F85" s="3">
        <v>0.11756120012157525</v>
      </c>
      <c r="G85" s="3">
        <f t="shared" si="7"/>
        <v>0.11005234352914224</v>
      </c>
      <c r="H85" s="3">
        <f t="shared" si="9"/>
        <v>0.11</v>
      </c>
      <c r="I85" s="3" t="s">
        <v>124</v>
      </c>
      <c r="J85" s="3">
        <f t="shared" si="8"/>
        <v>5.3833067068455656E-3</v>
      </c>
      <c r="K85" s="3">
        <f t="shared" si="10"/>
        <v>0.01</v>
      </c>
      <c r="L85" s="14" t="s">
        <v>15</v>
      </c>
    </row>
    <row r="86" spans="1:12">
      <c r="A86" s="3" t="s">
        <v>21</v>
      </c>
      <c r="B86" s="3">
        <v>0.14039428255765779</v>
      </c>
      <c r="C86" s="3">
        <v>0.15576908479036458</v>
      </c>
      <c r="D86" s="3">
        <v>0.14321774804672191</v>
      </c>
      <c r="E86" s="3">
        <v>0.13872117822220434</v>
      </c>
      <c r="F86" s="3">
        <v>0.13773431527920202</v>
      </c>
      <c r="G86" s="3">
        <f t="shared" si="7"/>
        <v>0.14316732177923014</v>
      </c>
      <c r="H86" s="3">
        <f t="shared" si="9"/>
        <v>0.14000000000000001</v>
      </c>
      <c r="I86" s="3" t="s">
        <v>124</v>
      </c>
      <c r="J86" s="3">
        <f t="shared" si="8"/>
        <v>7.3447680780378928E-3</v>
      </c>
      <c r="K86" s="3">
        <f t="shared" si="10"/>
        <v>0.01</v>
      </c>
      <c r="L86" s="14" t="s">
        <v>14</v>
      </c>
    </row>
    <row r="90" spans="1:12">
      <c r="I90" s="4"/>
      <c r="L90" s="4"/>
    </row>
  </sheetData>
  <sortState xmlns:xlrd2="http://schemas.microsoft.com/office/spreadsheetml/2017/richdata2" ref="M15:O19">
    <sortCondition ref="M15"/>
  </sortState>
  <mergeCells count="12">
    <mergeCell ref="B15:F15"/>
    <mergeCell ref="B39:F39"/>
    <mergeCell ref="B21:F21"/>
    <mergeCell ref="B81:F81"/>
    <mergeCell ref="B63:F63"/>
    <mergeCell ref="B69:F69"/>
    <mergeCell ref="B75:F75"/>
    <mergeCell ref="B27:F27"/>
    <mergeCell ref="B33:F33"/>
    <mergeCell ref="B45:F45"/>
    <mergeCell ref="B51:F51"/>
    <mergeCell ref="B57:F57"/>
  </mergeCells>
  <phoneticPr fontId="2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111"/>
  <sheetViews>
    <sheetView topLeftCell="A22" workbookViewId="0">
      <selection activeCell="I106" sqref="I106"/>
    </sheetView>
  </sheetViews>
  <sheetFormatPr defaultRowHeight="13.8"/>
  <cols>
    <col min="1" max="5" width="8.88671875" style="4"/>
    <col min="6" max="6" width="13.109375" style="4" customWidth="1"/>
    <col min="7" max="8" width="8.88671875" style="4"/>
    <col min="9" max="9" width="6.44140625" style="4" customWidth="1"/>
    <col min="10" max="10" width="12.6640625" style="4" customWidth="1"/>
    <col min="11" max="11" width="14.21875" style="4" customWidth="1"/>
    <col min="12" max="12" width="13.33203125" style="4" customWidth="1"/>
    <col min="13" max="14" width="14.88671875" style="4" customWidth="1"/>
    <col min="15" max="19" width="8.88671875" style="4"/>
    <col min="20" max="20" width="8.77734375" style="4" customWidth="1"/>
    <col min="21" max="16384" width="8.88671875" style="4"/>
  </cols>
  <sheetData>
    <row r="1" spans="1:34" ht="20.399999999999999">
      <c r="A1" s="16" t="s">
        <v>160</v>
      </c>
    </row>
    <row r="2" spans="1:34" ht="16.8">
      <c r="B2" s="4" t="s">
        <v>22</v>
      </c>
      <c r="C2" s="18" t="s">
        <v>171</v>
      </c>
      <c r="D2" s="18" t="s">
        <v>172</v>
      </c>
      <c r="E2" s="18" t="s">
        <v>23</v>
      </c>
      <c r="F2" s="18" t="s">
        <v>24</v>
      </c>
      <c r="G2" s="4" t="s">
        <v>25</v>
      </c>
      <c r="I2" s="18"/>
      <c r="J2" s="78" t="s">
        <v>189</v>
      </c>
      <c r="K2" s="79"/>
      <c r="L2" s="79"/>
      <c r="M2" s="79"/>
      <c r="N2" s="80"/>
      <c r="O2" s="78" t="s">
        <v>190</v>
      </c>
      <c r="P2" s="79"/>
      <c r="Q2" s="79"/>
      <c r="R2" s="79"/>
      <c r="S2" s="80"/>
      <c r="T2" s="78" t="s">
        <v>191</v>
      </c>
      <c r="U2" s="79"/>
      <c r="V2" s="79"/>
      <c r="W2" s="79"/>
      <c r="X2" s="80"/>
      <c r="Y2" s="78" t="s">
        <v>26</v>
      </c>
      <c r="Z2" s="79"/>
      <c r="AA2" s="79"/>
      <c r="AB2" s="79"/>
      <c r="AC2" s="79"/>
      <c r="AD2" s="78" t="s">
        <v>27</v>
      </c>
      <c r="AE2" s="79"/>
      <c r="AF2" s="79"/>
      <c r="AG2" s="79"/>
      <c r="AH2" s="80"/>
    </row>
    <row r="3" spans="1:34">
      <c r="A3" s="77" t="s">
        <v>28</v>
      </c>
      <c r="B3" s="4">
        <v>0.49299999999999999</v>
      </c>
      <c r="C3" s="4">
        <v>0.22500000000000001</v>
      </c>
      <c r="D3" s="4">
        <v>0.52100000000000002</v>
      </c>
      <c r="E3" s="3">
        <v>0.60443700000000011</v>
      </c>
      <c r="F3" s="4">
        <v>0.27149299999999998</v>
      </c>
      <c r="G3" s="4">
        <v>0.20209092533187772</v>
      </c>
      <c r="I3" s="18" t="s">
        <v>28</v>
      </c>
      <c r="J3" s="34">
        <v>0.60443700000000011</v>
      </c>
      <c r="K3" s="35">
        <v>0.61256400000000011</v>
      </c>
      <c r="L3" s="35">
        <v>0.61409500000000006</v>
      </c>
      <c r="M3" s="35">
        <v>0.60926600000000009</v>
      </c>
      <c r="N3" s="36">
        <v>0.60646300000000009</v>
      </c>
      <c r="O3" s="41">
        <v>0.27149299999999998</v>
      </c>
      <c r="P3" s="17">
        <v>0.275088</v>
      </c>
      <c r="Q3" s="17">
        <v>0.27233300000000005</v>
      </c>
      <c r="R3" s="17">
        <v>0.27191300000000002</v>
      </c>
      <c r="S3" s="42">
        <v>0.27513500000000002</v>
      </c>
      <c r="T3" s="41">
        <v>0.20209092533187772</v>
      </c>
      <c r="U3" s="17">
        <v>0.20104269158078603</v>
      </c>
      <c r="V3" s="17">
        <v>0.20029226085152838</v>
      </c>
      <c r="W3" s="17">
        <v>0.20162827431441049</v>
      </c>
      <c r="X3" s="42">
        <v>0.20061258776855895</v>
      </c>
      <c r="Y3" s="44">
        <f>J3+O3</f>
        <v>0.8759300000000001</v>
      </c>
      <c r="Z3" s="25">
        <f t="shared" ref="Z3:AC7" si="0">K3+P3</f>
        <v>0.88765200000000011</v>
      </c>
      <c r="AA3" s="25">
        <f t="shared" si="0"/>
        <v>0.8864280000000001</v>
      </c>
      <c r="AB3" s="25">
        <f t="shared" si="0"/>
        <v>0.88117900000000016</v>
      </c>
      <c r="AC3" s="25">
        <f t="shared" si="0"/>
        <v>0.8815980000000001</v>
      </c>
      <c r="AD3" s="44">
        <v>2.2263446939700109</v>
      </c>
      <c r="AE3" s="25">
        <v>2.2267928808235915</v>
      </c>
      <c r="AF3" s="25">
        <v>2.2549415605159857</v>
      </c>
      <c r="AG3" s="25">
        <v>2.2406652127702613</v>
      </c>
      <c r="AH3" s="45">
        <v>2.2042379195667583</v>
      </c>
    </row>
    <row r="4" spans="1:34">
      <c r="A4" s="77"/>
      <c r="B4" s="4">
        <v>0.49099999999999999</v>
      </c>
      <c r="C4" s="4">
        <v>0.22800000000000001</v>
      </c>
      <c r="D4" s="4">
        <v>0.52800000000000002</v>
      </c>
      <c r="E4" s="3">
        <v>0.61256400000000011</v>
      </c>
      <c r="F4" s="4">
        <v>0.275088</v>
      </c>
      <c r="G4" s="4">
        <v>0.20104269158078603</v>
      </c>
      <c r="I4" s="18" t="s">
        <v>29</v>
      </c>
      <c r="J4" s="34">
        <v>0.53690000000000004</v>
      </c>
      <c r="K4" s="35">
        <v>0.53918500000000014</v>
      </c>
      <c r="L4" s="35">
        <v>0.5384310000000001</v>
      </c>
      <c r="M4" s="35">
        <v>0.53562799999999999</v>
      </c>
      <c r="N4" s="36">
        <v>0.54175200000000001</v>
      </c>
      <c r="O4" s="41">
        <v>0.23269399999999998</v>
      </c>
      <c r="P4" s="17">
        <v>0.23404800000000001</v>
      </c>
      <c r="Q4" s="17">
        <v>0.22993899999999998</v>
      </c>
      <c r="R4" s="17">
        <v>0.23316099999999995</v>
      </c>
      <c r="S4" s="42">
        <v>0.22214099999999995</v>
      </c>
      <c r="T4" s="41">
        <v>0.17294504847161571</v>
      </c>
      <c r="U4" s="17">
        <v>0.17593706246724888</v>
      </c>
      <c r="V4" s="17">
        <v>0.17306798018777292</v>
      </c>
      <c r="W4" s="17">
        <v>0.17554574342358079</v>
      </c>
      <c r="X4" s="42">
        <v>0.17472742662008731</v>
      </c>
      <c r="Y4" s="44">
        <f t="shared" ref="Y4:Y7" si="1">J4+O4</f>
        <v>0.769594</v>
      </c>
      <c r="Z4" s="25">
        <f t="shared" si="0"/>
        <v>0.77323300000000017</v>
      </c>
      <c r="AA4" s="25">
        <f t="shared" si="0"/>
        <v>0.76837000000000011</v>
      </c>
      <c r="AB4" s="25">
        <f t="shared" si="0"/>
        <v>0.76878899999999994</v>
      </c>
      <c r="AC4" s="25">
        <f t="shared" si="0"/>
        <v>0.76389299999999993</v>
      </c>
      <c r="AD4" s="44">
        <v>2.3073220624511164</v>
      </c>
      <c r="AE4" s="25">
        <v>2.3037368403062626</v>
      </c>
      <c r="AF4" s="25">
        <v>2.3416253876027997</v>
      </c>
      <c r="AG4" s="25">
        <v>2.2972452511354819</v>
      </c>
      <c r="AH4" s="45">
        <v>2.4387753723986121</v>
      </c>
    </row>
    <row r="5" spans="1:34">
      <c r="A5" s="77"/>
      <c r="B5" s="4">
        <v>0.48899999999999999</v>
      </c>
      <c r="C5" s="4">
        <v>0.22700000000000001</v>
      </c>
      <c r="D5" s="4">
        <v>0.52900000000000003</v>
      </c>
      <c r="E5" s="3">
        <v>0.61409500000000006</v>
      </c>
      <c r="F5" s="4">
        <v>0.27233300000000005</v>
      </c>
      <c r="G5" s="4">
        <v>0.20029226085152838</v>
      </c>
      <c r="I5" s="18" t="s">
        <v>30</v>
      </c>
      <c r="J5" s="34">
        <v>0.44493599999999994</v>
      </c>
      <c r="K5" s="35">
        <v>0.43984800000000002</v>
      </c>
      <c r="L5" s="35">
        <v>0.44342800000000004</v>
      </c>
      <c r="M5" s="35">
        <v>0.4459490000000001</v>
      </c>
      <c r="N5" s="36">
        <v>0.44187400000000004</v>
      </c>
      <c r="O5" s="41">
        <v>0.20505600000000002</v>
      </c>
      <c r="P5" s="17">
        <v>0.20692400000000002</v>
      </c>
      <c r="Q5" s="17">
        <v>0.19683800000000001</v>
      </c>
      <c r="R5" s="17">
        <v>0.20687700000000001</v>
      </c>
      <c r="S5" s="42">
        <v>0.21056600000000003</v>
      </c>
      <c r="T5" s="41">
        <v>0.14682062675982532</v>
      </c>
      <c r="U5" s="17">
        <v>0.14586969477729256</v>
      </c>
      <c r="V5" s="17">
        <v>0.14544927442794758</v>
      </c>
      <c r="W5" s="17">
        <v>0.14586311736681223</v>
      </c>
      <c r="X5" s="42">
        <v>0.1461380821048035</v>
      </c>
      <c r="Y5" s="44">
        <f t="shared" si="1"/>
        <v>0.6499919999999999</v>
      </c>
      <c r="Z5" s="25">
        <f t="shared" si="0"/>
        <v>0.64677200000000001</v>
      </c>
      <c r="AA5" s="25">
        <f t="shared" si="0"/>
        <v>0.640266</v>
      </c>
      <c r="AB5" s="25">
        <f t="shared" si="0"/>
        <v>0.65282600000000013</v>
      </c>
      <c r="AC5" s="25">
        <f t="shared" si="0"/>
        <v>0.65244000000000013</v>
      </c>
      <c r="AD5" s="44">
        <v>2.1698267790262169</v>
      </c>
      <c r="AE5" s="25">
        <v>2.1256499971003846</v>
      </c>
      <c r="AF5" s="25">
        <v>2.2527560735223893</v>
      </c>
      <c r="AG5" s="25">
        <v>2.1556238731226771</v>
      </c>
      <c r="AH5" s="45">
        <v>2.0985059316318875</v>
      </c>
    </row>
    <row r="6" spans="1:34">
      <c r="A6" s="77"/>
      <c r="B6" s="4">
        <v>0.49199999999999999</v>
      </c>
      <c r="C6" s="4">
        <v>0.22600000000000001</v>
      </c>
      <c r="D6" s="4">
        <v>0.52500000000000002</v>
      </c>
      <c r="E6" s="3">
        <v>0.60926600000000009</v>
      </c>
      <c r="F6" s="4">
        <v>0.27191300000000002</v>
      </c>
      <c r="G6" s="4">
        <v>0.20162827431441049</v>
      </c>
      <c r="I6" s="18" t="s">
        <v>31</v>
      </c>
      <c r="J6" s="34">
        <v>0.38679800000000014</v>
      </c>
      <c r="K6" s="35">
        <v>0.38526700000000003</v>
      </c>
      <c r="L6" s="35">
        <v>0.39443000000000011</v>
      </c>
      <c r="M6" s="35">
        <v>0.38983700000000004</v>
      </c>
      <c r="N6" s="36">
        <v>0.38373600000000002</v>
      </c>
      <c r="O6" s="41">
        <v>0.16938499999999995</v>
      </c>
      <c r="P6" s="17">
        <v>0.17213999999999996</v>
      </c>
      <c r="Q6" s="17">
        <v>0.16658299999999993</v>
      </c>
      <c r="R6" s="17">
        <v>0.17484799999999998</v>
      </c>
      <c r="S6" s="42">
        <v>0.17489499999999991</v>
      </c>
      <c r="T6" s="41">
        <v>0.1240694893187773</v>
      </c>
      <c r="U6" s="17">
        <v>0.12307319515720525</v>
      </c>
      <c r="V6" s="17">
        <v>0.12418584362445415</v>
      </c>
      <c r="W6" s="17">
        <v>0.1229436860305677</v>
      </c>
      <c r="X6" s="42">
        <v>0.12338694466375547</v>
      </c>
      <c r="Y6" s="44">
        <f t="shared" si="1"/>
        <v>0.55618300000000009</v>
      </c>
      <c r="Z6" s="25">
        <f t="shared" si="0"/>
        <v>0.55740699999999999</v>
      </c>
      <c r="AA6" s="25">
        <f t="shared" si="0"/>
        <v>0.56101299999999998</v>
      </c>
      <c r="AB6" s="25">
        <f t="shared" si="0"/>
        <v>0.56468499999999999</v>
      </c>
      <c r="AC6" s="25">
        <f t="shared" si="0"/>
        <v>0.55863099999999988</v>
      </c>
      <c r="AD6" s="44">
        <v>2.2835434070313205</v>
      </c>
      <c r="AE6" s="25">
        <v>2.2381027070988737</v>
      </c>
      <c r="AF6" s="25">
        <v>2.367768619847165</v>
      </c>
      <c r="AG6" s="25">
        <v>2.2295765464860913</v>
      </c>
      <c r="AH6" s="45">
        <v>2.1940935990165542</v>
      </c>
    </row>
    <row r="7" spans="1:34">
      <c r="A7" s="77"/>
      <c r="B7" s="4">
        <v>0.49</v>
      </c>
      <c r="C7" s="4">
        <v>0.22700000000000001</v>
      </c>
      <c r="D7" s="4">
        <v>0.52300000000000002</v>
      </c>
      <c r="E7" s="3">
        <v>0.60646300000000009</v>
      </c>
      <c r="F7" s="4">
        <v>0.27513500000000002</v>
      </c>
      <c r="G7" s="4">
        <v>0.20061258776855895</v>
      </c>
      <c r="I7" s="18" t="s">
        <v>32</v>
      </c>
      <c r="J7" s="37">
        <v>0.486348</v>
      </c>
      <c r="K7" s="38">
        <v>0.48660700000000001</v>
      </c>
      <c r="L7" s="38">
        <v>0.48507600000000006</v>
      </c>
      <c r="M7" s="39">
        <v>0.48559400000000003</v>
      </c>
      <c r="N7" s="40">
        <v>0.48736099999999999</v>
      </c>
      <c r="O7" s="43">
        <v>0.21616699999999994</v>
      </c>
      <c r="P7" s="39">
        <v>0.21387899999999999</v>
      </c>
      <c r="Q7" s="39">
        <v>0.21663399999999997</v>
      </c>
      <c r="R7" s="39">
        <v>0.212058</v>
      </c>
      <c r="S7" s="40">
        <v>0.21798800000000004</v>
      </c>
      <c r="T7" s="43">
        <v>0.15979400613100436</v>
      </c>
      <c r="U7" s="39">
        <v>0.15858750179475983</v>
      </c>
      <c r="V7" s="39">
        <v>0.16021129496943232</v>
      </c>
      <c r="W7" s="39">
        <v>0.15954501118777289</v>
      </c>
      <c r="X7" s="40">
        <v>0.16014654040611354</v>
      </c>
      <c r="Y7" s="46">
        <f t="shared" si="1"/>
        <v>0.702515</v>
      </c>
      <c r="Z7" s="26">
        <f t="shared" si="0"/>
        <v>0.70048599999999994</v>
      </c>
      <c r="AA7" s="26">
        <f t="shared" si="0"/>
        <v>0.70171000000000006</v>
      </c>
      <c r="AB7" s="26">
        <f t="shared" si="0"/>
        <v>0.69765200000000005</v>
      </c>
      <c r="AC7" s="26">
        <f t="shared" si="0"/>
        <v>0.705349</v>
      </c>
      <c r="AD7" s="46">
        <v>2.249871627029103</v>
      </c>
      <c r="AE7" s="26">
        <v>2.2751509030807142</v>
      </c>
      <c r="AF7" s="26">
        <v>2.2391499026007002</v>
      </c>
      <c r="AG7" s="26">
        <v>2.2899112506955648</v>
      </c>
      <c r="AH7" s="47">
        <v>2.2357239848065027</v>
      </c>
    </row>
    <row r="8" spans="1:34">
      <c r="A8" s="77" t="s">
        <v>29</v>
      </c>
      <c r="B8" s="4">
        <v>0.42199999999999999</v>
      </c>
      <c r="C8" s="4">
        <v>0.19600000000000001</v>
      </c>
      <c r="D8" s="4">
        <v>0.46200000000000002</v>
      </c>
      <c r="E8" s="3">
        <v>0.53690000000000004</v>
      </c>
      <c r="F8" s="4">
        <v>0.23269399999999998</v>
      </c>
      <c r="G8" s="4">
        <v>0.17294504847161571</v>
      </c>
    </row>
    <row r="9" spans="1:34" ht="15">
      <c r="A9" s="77"/>
      <c r="B9" s="4">
        <v>0.42899999999999999</v>
      </c>
      <c r="C9" s="4">
        <v>0.19700000000000001</v>
      </c>
      <c r="D9" s="4">
        <v>0.46400000000000002</v>
      </c>
      <c r="E9" s="3">
        <v>0.53918500000000014</v>
      </c>
      <c r="F9" s="4">
        <v>0.23404800000000001</v>
      </c>
      <c r="G9" s="4">
        <v>0.17593706246724888</v>
      </c>
      <c r="I9" s="18" t="s">
        <v>34</v>
      </c>
      <c r="J9" s="4">
        <f>AVERAGE(J3:N3)</f>
        <v>0.60936500000000016</v>
      </c>
      <c r="K9" s="4">
        <f>ROUND(J9,2)</f>
        <v>0.61</v>
      </c>
      <c r="L9" s="21" t="s">
        <v>13</v>
      </c>
      <c r="O9" s="4">
        <f>AVERAGE(O3:S3)</f>
        <v>0.2731924</v>
      </c>
      <c r="P9" s="4">
        <f>ROUND(O9,2)</f>
        <v>0.27</v>
      </c>
      <c r="Q9" s="21" t="s">
        <v>13</v>
      </c>
      <c r="R9" s="21"/>
      <c r="S9" s="21"/>
      <c r="T9" s="4">
        <f>AVERAGE(T3:X3)</f>
        <v>0.2011333479694323</v>
      </c>
      <c r="U9" s="4">
        <f>ROUND(T9,2)</f>
        <v>0.2</v>
      </c>
      <c r="V9" s="21" t="s">
        <v>13</v>
      </c>
      <c r="W9" s="21"/>
      <c r="X9" s="21"/>
      <c r="Y9" s="4">
        <f>AVERAGE(Y3:AC3)</f>
        <v>0.88255740000000016</v>
      </c>
      <c r="Z9" s="21">
        <f>ROUND(Y9,2)</f>
        <v>0.88</v>
      </c>
      <c r="AA9" s="21" t="s">
        <v>13</v>
      </c>
      <c r="AB9" s="21"/>
      <c r="AC9" s="21"/>
      <c r="AD9" s="48">
        <f>AVERAGE(AD3:AH3)</f>
        <v>2.2305964535293219</v>
      </c>
      <c r="AE9" s="21">
        <f>ROUND(AD9,2)</f>
        <v>2.23</v>
      </c>
      <c r="AF9" s="49" t="s">
        <v>16</v>
      </c>
      <c r="AG9" s="49"/>
      <c r="AH9" s="50"/>
    </row>
    <row r="10" spans="1:34" ht="15">
      <c r="A10" s="77"/>
      <c r="B10" s="4">
        <v>0.42199999999999999</v>
      </c>
      <c r="C10" s="4">
        <v>0.19500000000000001</v>
      </c>
      <c r="D10" s="4">
        <v>0.46300000000000002</v>
      </c>
      <c r="E10" s="3">
        <v>0.5384310000000001</v>
      </c>
      <c r="F10" s="4">
        <v>0.22993899999999998</v>
      </c>
      <c r="G10" s="4">
        <v>0.17306798018777292</v>
      </c>
      <c r="I10" s="18" t="s">
        <v>29</v>
      </c>
      <c r="J10" s="4">
        <f t="shared" ref="J10:J13" si="2">AVERAGE(J4:N4)</f>
        <v>0.53837919999999995</v>
      </c>
      <c r="K10" s="4">
        <f t="shared" ref="K10:K13" si="3">ROUND(J10,2)</f>
        <v>0.54</v>
      </c>
      <c r="L10" s="21" t="s">
        <v>16</v>
      </c>
      <c r="O10" s="4">
        <f t="shared" ref="O10:O13" si="4">AVERAGE(O4:S4)</f>
        <v>0.23039660000000001</v>
      </c>
      <c r="P10" s="4">
        <f t="shared" ref="P10:P13" si="5">ROUND(O10,2)</f>
        <v>0.23</v>
      </c>
      <c r="Q10" s="21" t="s">
        <v>16</v>
      </c>
      <c r="R10" s="21"/>
      <c r="S10" s="21"/>
      <c r="T10" s="4">
        <f t="shared" ref="T10:T13" si="6">AVERAGE(T4:X4)</f>
        <v>0.17444465223406111</v>
      </c>
      <c r="U10" s="4">
        <f t="shared" ref="U10:U13" si="7">ROUND(T10,2)</f>
        <v>0.17</v>
      </c>
      <c r="V10" s="21" t="s">
        <v>16</v>
      </c>
      <c r="W10" s="21"/>
      <c r="X10" s="21"/>
      <c r="Y10" s="4">
        <f t="shared" ref="Y10:Y13" si="8">AVERAGE(Y4:AC4)</f>
        <v>0.76877580000000001</v>
      </c>
      <c r="Z10" s="21">
        <f t="shared" ref="Z10:Z13" si="9">ROUND(Y10,2)</f>
        <v>0.77</v>
      </c>
      <c r="AA10" s="21" t="s">
        <v>16</v>
      </c>
      <c r="AB10" s="21"/>
      <c r="AC10" s="21"/>
      <c r="AD10" s="48">
        <f t="shared" ref="AD10:AD13" si="10">AVERAGE(AD4:AH4)</f>
        <v>2.3377409827788549</v>
      </c>
      <c r="AE10" s="21">
        <f t="shared" ref="AE10:AE13" si="11">ROUND(AD10,2)</f>
        <v>2.34</v>
      </c>
      <c r="AF10" s="49" t="s">
        <v>13</v>
      </c>
      <c r="AG10" s="49"/>
      <c r="AH10" s="50"/>
    </row>
    <row r="11" spans="1:34" ht="15">
      <c r="A11" s="77"/>
      <c r="B11" s="4">
        <v>0.42799999999999999</v>
      </c>
      <c r="C11" s="4">
        <v>0.19600000000000001</v>
      </c>
      <c r="D11" s="4">
        <v>0.46100000000000002</v>
      </c>
      <c r="E11" s="3">
        <v>0.53562799999999999</v>
      </c>
      <c r="F11" s="4">
        <v>0.23316099999999995</v>
      </c>
      <c r="G11" s="4">
        <v>0.17554574342358079</v>
      </c>
      <c r="I11" s="18" t="s">
        <v>30</v>
      </c>
      <c r="J11" s="4">
        <f t="shared" si="2"/>
        <v>0.44320700000000002</v>
      </c>
      <c r="K11" s="4">
        <f t="shared" si="3"/>
        <v>0.44</v>
      </c>
      <c r="L11" s="21" t="s">
        <v>18</v>
      </c>
      <c r="O11" s="4">
        <f t="shared" si="4"/>
        <v>0.20525220000000002</v>
      </c>
      <c r="P11" s="4">
        <f t="shared" si="5"/>
        <v>0.21</v>
      </c>
      <c r="Q11" s="21" t="s">
        <v>18</v>
      </c>
      <c r="R11" s="21"/>
      <c r="S11" s="21"/>
      <c r="T11" s="4">
        <f t="shared" si="6"/>
        <v>0.14602815908733624</v>
      </c>
      <c r="U11" s="4">
        <f t="shared" si="7"/>
        <v>0.15</v>
      </c>
      <c r="V11" s="21" t="s">
        <v>18</v>
      </c>
      <c r="W11" s="21"/>
      <c r="X11" s="21"/>
      <c r="Y11" s="4">
        <f t="shared" si="8"/>
        <v>0.64845920000000012</v>
      </c>
      <c r="Z11" s="21">
        <f t="shared" si="9"/>
        <v>0.65</v>
      </c>
      <c r="AA11" s="21" t="s">
        <v>18</v>
      </c>
      <c r="AB11" s="21"/>
      <c r="AC11" s="21"/>
      <c r="AD11" s="48">
        <f t="shared" si="10"/>
        <v>2.1604725308807113</v>
      </c>
      <c r="AE11" s="21">
        <f t="shared" si="11"/>
        <v>2.16</v>
      </c>
      <c r="AF11" s="49" t="s">
        <v>14</v>
      </c>
      <c r="AG11" s="49"/>
      <c r="AH11" s="50"/>
    </row>
    <row r="12" spans="1:34" ht="15">
      <c r="A12" s="77"/>
      <c r="B12" s="4">
        <v>0.42499999999999999</v>
      </c>
      <c r="C12" s="4">
        <v>0.192</v>
      </c>
      <c r="D12" s="4">
        <v>0.46500000000000002</v>
      </c>
      <c r="E12" s="3">
        <v>0.54175200000000001</v>
      </c>
      <c r="F12" s="4">
        <v>0.22214099999999995</v>
      </c>
      <c r="G12" s="4">
        <v>0.17472742662008731</v>
      </c>
      <c r="I12" s="18" t="s">
        <v>31</v>
      </c>
      <c r="J12" s="4">
        <f t="shared" si="2"/>
        <v>0.38801360000000007</v>
      </c>
      <c r="K12" s="4">
        <f t="shared" si="3"/>
        <v>0.39</v>
      </c>
      <c r="L12" s="21" t="s">
        <v>15</v>
      </c>
      <c r="O12" s="4">
        <f t="shared" si="4"/>
        <v>0.17157019999999995</v>
      </c>
      <c r="P12" s="4">
        <f t="shared" si="5"/>
        <v>0.17</v>
      </c>
      <c r="Q12" s="21" t="s">
        <v>15</v>
      </c>
      <c r="R12" s="21"/>
      <c r="S12" s="21"/>
      <c r="T12" s="4">
        <f t="shared" si="6"/>
        <v>0.12353183175895197</v>
      </c>
      <c r="U12" s="4">
        <f t="shared" si="7"/>
        <v>0.12</v>
      </c>
      <c r="V12" s="21" t="s">
        <v>15</v>
      </c>
      <c r="W12" s="21"/>
      <c r="X12" s="21"/>
      <c r="Y12" s="4">
        <f t="shared" si="8"/>
        <v>0.55958380000000008</v>
      </c>
      <c r="Z12" s="21">
        <f t="shared" si="9"/>
        <v>0.56000000000000005</v>
      </c>
      <c r="AA12" s="21" t="s">
        <v>15</v>
      </c>
      <c r="AB12" s="21"/>
      <c r="AC12" s="21"/>
      <c r="AD12" s="48">
        <f t="shared" si="10"/>
        <v>2.2626169758960009</v>
      </c>
      <c r="AE12" s="21">
        <f t="shared" si="11"/>
        <v>2.2599999999999998</v>
      </c>
      <c r="AF12" s="49" t="s">
        <v>16</v>
      </c>
      <c r="AG12" s="49"/>
      <c r="AH12" s="50"/>
    </row>
    <row r="13" spans="1:34" ht="15">
      <c r="A13" s="77" t="s">
        <v>33</v>
      </c>
      <c r="B13" s="4">
        <v>0.35899999999999999</v>
      </c>
      <c r="C13" s="4">
        <v>0.16800000000000001</v>
      </c>
      <c r="D13" s="4">
        <v>0.38400000000000001</v>
      </c>
      <c r="E13" s="3">
        <v>0.44493599999999994</v>
      </c>
      <c r="F13" s="4">
        <v>0.20505600000000002</v>
      </c>
      <c r="G13" s="4">
        <v>0.14682062675982532</v>
      </c>
      <c r="I13" s="18" t="s">
        <v>32</v>
      </c>
      <c r="J13" s="4">
        <f t="shared" si="2"/>
        <v>0.48619720000000005</v>
      </c>
      <c r="K13" s="4">
        <f t="shared" si="3"/>
        <v>0.49</v>
      </c>
      <c r="L13" s="21" t="s">
        <v>14</v>
      </c>
      <c r="O13" s="4">
        <f t="shared" si="4"/>
        <v>0.21534519999999996</v>
      </c>
      <c r="P13" s="4">
        <f t="shared" si="5"/>
        <v>0.22</v>
      </c>
      <c r="Q13" s="21" t="s">
        <v>14</v>
      </c>
      <c r="R13" s="21"/>
      <c r="S13" s="21"/>
      <c r="T13" s="4">
        <f t="shared" si="6"/>
        <v>0.15965687089781661</v>
      </c>
      <c r="U13" s="4">
        <f t="shared" si="7"/>
        <v>0.16</v>
      </c>
      <c r="V13" s="21" t="s">
        <v>14</v>
      </c>
      <c r="W13" s="21"/>
      <c r="X13" s="21"/>
      <c r="Y13" s="4">
        <f t="shared" si="8"/>
        <v>0.70154240000000001</v>
      </c>
      <c r="Z13" s="21">
        <f t="shared" si="9"/>
        <v>0.7</v>
      </c>
      <c r="AA13" s="21" t="s">
        <v>14</v>
      </c>
      <c r="AB13" s="21"/>
      <c r="AC13" s="21"/>
      <c r="AD13" s="48">
        <f t="shared" si="10"/>
        <v>2.2579615336425172</v>
      </c>
      <c r="AE13" s="21">
        <f t="shared" si="11"/>
        <v>2.2599999999999998</v>
      </c>
      <c r="AF13" s="49" t="s">
        <v>16</v>
      </c>
      <c r="AG13" s="49"/>
      <c r="AH13" s="50"/>
    </row>
    <row r="14" spans="1:34">
      <c r="A14" s="77"/>
      <c r="B14" s="4">
        <v>0.35699999999999998</v>
      </c>
      <c r="C14" s="4">
        <v>0.16800000000000001</v>
      </c>
      <c r="D14" s="4">
        <v>0.38</v>
      </c>
      <c r="E14" s="3">
        <v>0.43984800000000002</v>
      </c>
      <c r="F14" s="4">
        <v>0.20692400000000002</v>
      </c>
      <c r="G14" s="4">
        <v>0.14586969477729256</v>
      </c>
      <c r="I14" s="18" t="s">
        <v>34</v>
      </c>
      <c r="J14" s="4">
        <f>STDEV(J3:N3)</f>
        <v>4.0411350509479268E-3</v>
      </c>
      <c r="K14" s="4">
        <f>ROUND(J14,3)</f>
        <v>4.0000000000000001E-3</v>
      </c>
      <c r="L14" s="18" t="s">
        <v>36</v>
      </c>
      <c r="O14" s="4">
        <f>STDEV(O3:S3)</f>
        <v>1.7769628020867516E-3</v>
      </c>
      <c r="P14" s="4">
        <f>ROUND(O14,3)</f>
        <v>2E-3</v>
      </c>
      <c r="Q14" s="18" t="s">
        <v>36</v>
      </c>
      <c r="R14" s="18"/>
      <c r="S14" s="18"/>
      <c r="T14" s="4">
        <f>STDEV(T3:X3)</f>
        <v>7.3292970323581832E-4</v>
      </c>
      <c r="U14" s="4">
        <f>ROUND(T14,3)</f>
        <v>1E-3</v>
      </c>
      <c r="V14" s="18" t="s">
        <v>36</v>
      </c>
      <c r="W14" s="18"/>
      <c r="X14" s="18"/>
      <c r="Y14" s="4">
        <f>STDEV(Y3:AC3)</f>
        <v>4.6818628557444945E-3</v>
      </c>
      <c r="Z14" s="21">
        <f>ROUND(Y14,3)</f>
        <v>5.0000000000000001E-3</v>
      </c>
      <c r="AA14" s="18" t="s">
        <v>36</v>
      </c>
      <c r="AB14" s="18"/>
      <c r="AC14" s="18"/>
      <c r="AD14" s="4">
        <f>STDEV(AD3:AH3)</f>
        <v>1.8850603996806697E-2</v>
      </c>
      <c r="AE14" s="21">
        <f>ROUND(AD14,3)</f>
        <v>1.9E-2</v>
      </c>
      <c r="AF14" s="18" t="s">
        <v>36</v>
      </c>
    </row>
    <row r="15" spans="1:34">
      <c r="A15" s="77"/>
      <c r="B15" s="4">
        <v>0.35499999999999998</v>
      </c>
      <c r="C15" s="4">
        <v>0.16400000000000001</v>
      </c>
      <c r="D15" s="4">
        <v>0.38200000000000001</v>
      </c>
      <c r="E15" s="3">
        <v>0.44342800000000004</v>
      </c>
      <c r="F15" s="4">
        <v>0.19683800000000001</v>
      </c>
      <c r="G15" s="4">
        <v>0.14544927442794758</v>
      </c>
      <c r="I15" s="18" t="s">
        <v>29</v>
      </c>
      <c r="J15" s="4">
        <f t="shared" ref="J15:J18" si="12">STDEV(J4:N4)</f>
        <v>2.3337154282388533E-3</v>
      </c>
      <c r="K15" s="4">
        <f t="shared" ref="K15:K18" si="13">ROUND(J15,3)</f>
        <v>2E-3</v>
      </c>
      <c r="L15" s="18" t="s">
        <v>36</v>
      </c>
      <c r="O15" s="4">
        <f t="shared" ref="O15:O18" si="14">STDEV(O4:S4)</f>
        <v>4.8635636420221885E-3</v>
      </c>
      <c r="P15" s="4">
        <f>ROUND(O15,3)</f>
        <v>5.0000000000000001E-3</v>
      </c>
      <c r="Q15" s="18" t="s">
        <v>36</v>
      </c>
      <c r="R15" s="18"/>
      <c r="S15" s="18"/>
      <c r="T15" s="4">
        <f t="shared" ref="T15:T18" si="15">STDEV(T4:X4)</f>
        <v>1.3841684175458608E-3</v>
      </c>
      <c r="U15" s="4">
        <f>ROUND(T15,3)</f>
        <v>1E-3</v>
      </c>
      <c r="V15" s="18" t="s">
        <v>36</v>
      </c>
      <c r="W15" s="18"/>
      <c r="X15" s="18"/>
      <c r="Y15" s="4">
        <f t="shared" ref="Y15:Y18" si="16">STDEV(Y4:AC4)</f>
        <v>3.3370146388651818E-3</v>
      </c>
      <c r="Z15" s="21">
        <f>ROUND(Y15,3)</f>
        <v>3.0000000000000001E-3</v>
      </c>
      <c r="AA15" s="18" t="s">
        <v>36</v>
      </c>
      <c r="AB15" s="18"/>
      <c r="AC15" s="18"/>
      <c r="AD15" s="4">
        <f t="shared" ref="AD15:AD18" si="17">STDEV(AD4:AH4)</f>
        <v>5.9043486489211754E-2</v>
      </c>
      <c r="AE15" s="21">
        <f>ROUND(AD15,3)</f>
        <v>5.8999999999999997E-2</v>
      </c>
      <c r="AF15" s="18" t="s">
        <v>36</v>
      </c>
    </row>
    <row r="16" spans="1:34">
      <c r="A16" s="77"/>
      <c r="B16" s="4">
        <v>0.35699999999999998</v>
      </c>
      <c r="C16" s="4">
        <v>0.16900000000000001</v>
      </c>
      <c r="D16" s="4">
        <v>0.38500000000000001</v>
      </c>
      <c r="E16" s="3">
        <v>0.4459490000000001</v>
      </c>
      <c r="F16" s="4">
        <v>0.20687700000000001</v>
      </c>
      <c r="G16" s="4">
        <v>0.14586311736681223</v>
      </c>
      <c r="I16" s="18" t="s">
        <v>30</v>
      </c>
      <c r="J16" s="4">
        <f t="shared" si="12"/>
        <v>2.4298464972092432E-3</v>
      </c>
      <c r="K16" s="4">
        <f t="shared" si="13"/>
        <v>2E-3</v>
      </c>
      <c r="L16" s="18" t="s">
        <v>36</v>
      </c>
      <c r="O16" s="4">
        <f t="shared" si="14"/>
        <v>5.1114728014536141E-3</v>
      </c>
      <c r="P16" s="4">
        <f>ROUND(O16,3)</f>
        <v>5.0000000000000001E-3</v>
      </c>
      <c r="Q16" s="18" t="s">
        <v>36</v>
      </c>
      <c r="R16" s="18"/>
      <c r="S16" s="18"/>
      <c r="T16" s="4">
        <f t="shared" si="15"/>
        <v>5.0683953024010424E-4</v>
      </c>
      <c r="U16" s="4">
        <f>ROUND(T16,3)</f>
        <v>1E-3</v>
      </c>
      <c r="V16" s="18" t="s">
        <v>36</v>
      </c>
      <c r="W16" s="18"/>
      <c r="X16" s="18"/>
      <c r="Y16" s="4">
        <f t="shared" si="16"/>
        <v>5.1778460000274674E-3</v>
      </c>
      <c r="Z16" s="21">
        <f>ROUND(Y16,3)</f>
        <v>5.0000000000000001E-3</v>
      </c>
      <c r="AA16" s="18" t="s">
        <v>36</v>
      </c>
      <c r="AB16" s="18"/>
      <c r="AC16" s="18"/>
      <c r="AD16" s="4">
        <f t="shared" si="17"/>
        <v>5.8480193151756441E-2</v>
      </c>
      <c r="AE16" s="21">
        <f>ROUND(AD16,3)</f>
        <v>5.8000000000000003E-2</v>
      </c>
      <c r="AF16" s="18" t="s">
        <v>36</v>
      </c>
    </row>
    <row r="17" spans="1:32">
      <c r="A17" s="77"/>
      <c r="B17" s="4">
        <v>0.35799999999999998</v>
      </c>
      <c r="C17" s="4">
        <v>0.17</v>
      </c>
      <c r="D17" s="4">
        <v>0.38200000000000001</v>
      </c>
      <c r="E17" s="3">
        <v>0.44187400000000004</v>
      </c>
      <c r="F17" s="4">
        <v>0.21056600000000003</v>
      </c>
      <c r="G17" s="4">
        <v>0.1461380821048035</v>
      </c>
      <c r="I17" s="18" t="s">
        <v>31</v>
      </c>
      <c r="J17" s="4">
        <f t="shared" si="12"/>
        <v>4.2371668954621364E-3</v>
      </c>
      <c r="K17" s="4">
        <f t="shared" si="13"/>
        <v>4.0000000000000001E-3</v>
      </c>
      <c r="L17" s="18" t="s">
        <v>36</v>
      </c>
      <c r="O17" s="4">
        <f t="shared" si="14"/>
        <v>3.5975756698087727E-3</v>
      </c>
      <c r="P17" s="4">
        <f>ROUND(O17,3)</f>
        <v>4.0000000000000001E-3</v>
      </c>
      <c r="Q17" s="18" t="s">
        <v>36</v>
      </c>
      <c r="R17" s="18"/>
      <c r="S17" s="18"/>
      <c r="T17" s="4">
        <f t="shared" si="15"/>
        <v>5.6878431159972586E-4</v>
      </c>
      <c r="U17" s="4">
        <f>ROUND(T17,3)</f>
        <v>1E-3</v>
      </c>
      <c r="V17" s="18" t="s">
        <v>36</v>
      </c>
      <c r="W17" s="18"/>
      <c r="X17" s="18"/>
      <c r="Y17" s="4">
        <f t="shared" si="16"/>
        <v>3.3643937343895832E-3</v>
      </c>
      <c r="Z17" s="21">
        <f>ROUND(Y17,3)</f>
        <v>3.0000000000000001E-3</v>
      </c>
      <c r="AA17" s="18" t="s">
        <v>36</v>
      </c>
      <c r="AB17" s="18"/>
      <c r="AC17" s="18"/>
      <c r="AD17" s="4">
        <f t="shared" si="17"/>
        <v>6.6863398572958768E-2</v>
      </c>
      <c r="AE17" s="21">
        <f>ROUND(AD17,3)</f>
        <v>6.7000000000000004E-2</v>
      </c>
      <c r="AF17" s="18" t="s">
        <v>36</v>
      </c>
    </row>
    <row r="18" spans="1:32">
      <c r="A18" s="77" t="s">
        <v>31</v>
      </c>
      <c r="B18" s="4">
        <v>0.30299999999999999</v>
      </c>
      <c r="C18" s="4">
        <v>0.14199999999999999</v>
      </c>
      <c r="D18" s="4">
        <v>0.33300000000000002</v>
      </c>
      <c r="E18" s="3">
        <v>0.38679800000000014</v>
      </c>
      <c r="F18" s="4">
        <v>0.16938499999999995</v>
      </c>
      <c r="G18" s="4">
        <v>0.1240694893187773</v>
      </c>
      <c r="I18" s="18" t="s">
        <v>32</v>
      </c>
      <c r="J18" s="4">
        <f t="shared" si="12"/>
        <v>8.8966943299180121E-4</v>
      </c>
      <c r="K18" s="4">
        <f t="shared" si="13"/>
        <v>1E-3</v>
      </c>
      <c r="L18" s="18" t="s">
        <v>36</v>
      </c>
      <c r="O18" s="4">
        <f t="shared" si="14"/>
        <v>2.359882348762333E-3</v>
      </c>
      <c r="P18" s="4">
        <f>ROUND(O18,3)</f>
        <v>2E-3</v>
      </c>
      <c r="Q18" s="18" t="s">
        <v>36</v>
      </c>
      <c r="R18" s="18"/>
      <c r="S18" s="18"/>
      <c r="T18" s="4">
        <f t="shared" si="15"/>
        <v>6.5613093663301496E-4</v>
      </c>
      <c r="U18" s="4">
        <f>ROUND(T18,3)</f>
        <v>1E-3</v>
      </c>
      <c r="V18" s="18" t="s">
        <v>36</v>
      </c>
      <c r="W18" s="18"/>
      <c r="X18" s="18"/>
      <c r="Y18" s="4">
        <f t="shared" si="16"/>
        <v>2.8158230235581119E-3</v>
      </c>
      <c r="Z18" s="21">
        <f>ROUND(Y18,3)</f>
        <v>3.0000000000000001E-3</v>
      </c>
      <c r="AA18" s="18" t="s">
        <v>36</v>
      </c>
      <c r="AB18" s="18"/>
      <c r="AC18" s="18"/>
      <c r="AD18" s="4">
        <f t="shared" si="17"/>
        <v>2.3611922153617463E-2</v>
      </c>
      <c r="AE18" s="21">
        <f>ROUND(AD18,3)</f>
        <v>2.4E-2</v>
      </c>
      <c r="AF18" s="18" t="s">
        <v>36</v>
      </c>
    </row>
    <row r="19" spans="1:32">
      <c r="A19" s="77"/>
      <c r="B19" s="4">
        <v>0.30099999999999999</v>
      </c>
      <c r="C19" s="4">
        <v>0.14299999999999999</v>
      </c>
      <c r="D19" s="4">
        <v>0.33200000000000002</v>
      </c>
      <c r="E19" s="3">
        <v>0.38526700000000003</v>
      </c>
      <c r="F19" s="4">
        <v>0.17213999999999996</v>
      </c>
      <c r="G19" s="4">
        <v>0.12307319515720525</v>
      </c>
    </row>
    <row r="20" spans="1:32" ht="16.8">
      <c r="A20" s="77"/>
      <c r="B20" s="4">
        <v>0.30299999999999999</v>
      </c>
      <c r="C20" s="4">
        <v>0.14199999999999999</v>
      </c>
      <c r="D20" s="4">
        <v>0.33900000000000002</v>
      </c>
      <c r="E20" s="3">
        <v>0.39443000000000011</v>
      </c>
      <c r="F20" s="4">
        <v>0.16658299999999993</v>
      </c>
      <c r="G20" s="4">
        <v>0.12418584362445415</v>
      </c>
      <c r="I20" s="23" t="s">
        <v>37</v>
      </c>
      <c r="J20" s="23" t="s">
        <v>173</v>
      </c>
      <c r="K20" s="23" t="s">
        <v>173</v>
      </c>
      <c r="L20" s="23" t="s">
        <v>174</v>
      </c>
      <c r="M20" s="23" t="s">
        <v>47</v>
      </c>
      <c r="N20" s="23" t="s">
        <v>48</v>
      </c>
    </row>
    <row r="21" spans="1:32">
      <c r="A21" s="77"/>
      <c r="B21" s="4">
        <v>0.30099999999999999</v>
      </c>
      <c r="C21" s="4">
        <v>0.14499999999999999</v>
      </c>
      <c r="D21" s="4">
        <v>0.33600000000000002</v>
      </c>
      <c r="E21" s="3">
        <v>0.38983700000000004</v>
      </c>
      <c r="F21" s="4">
        <v>0.17484799999999998</v>
      </c>
      <c r="G21" s="4">
        <v>0.1229436860305677</v>
      </c>
      <c r="I21" s="24" t="s">
        <v>34</v>
      </c>
      <c r="J21" s="24" t="s">
        <v>182</v>
      </c>
      <c r="K21" s="24" t="s">
        <v>38</v>
      </c>
      <c r="L21" s="24" t="s">
        <v>39</v>
      </c>
      <c r="M21" s="24" t="s">
        <v>193</v>
      </c>
      <c r="N21" s="24" t="s">
        <v>196</v>
      </c>
    </row>
    <row r="22" spans="1:32">
      <c r="A22" s="77"/>
      <c r="B22" s="4">
        <v>0.30199999999999999</v>
      </c>
      <c r="C22" s="4">
        <v>0.14399999999999999</v>
      </c>
      <c r="D22" s="4">
        <v>0.33100000000000002</v>
      </c>
      <c r="E22" s="3">
        <v>0.38373600000000002</v>
      </c>
      <c r="F22" s="4">
        <v>0.17489499999999991</v>
      </c>
      <c r="G22" s="4">
        <v>0.12338694466375547</v>
      </c>
      <c r="I22" s="25" t="s">
        <v>29</v>
      </c>
      <c r="J22" s="25" t="s">
        <v>183</v>
      </c>
      <c r="K22" s="25" t="s">
        <v>186</v>
      </c>
      <c r="L22" s="25" t="s">
        <v>192</v>
      </c>
      <c r="M22" s="25" t="s">
        <v>40</v>
      </c>
      <c r="N22" s="25" t="s">
        <v>195</v>
      </c>
    </row>
    <row r="23" spans="1:32">
      <c r="A23" s="77" t="s">
        <v>32</v>
      </c>
      <c r="B23" s="4">
        <v>0.39</v>
      </c>
      <c r="C23" s="4">
        <v>0.18</v>
      </c>
      <c r="D23" s="4">
        <v>0.41899999999999998</v>
      </c>
      <c r="E23" s="3">
        <v>0.486348</v>
      </c>
      <c r="F23" s="4">
        <v>0.21616699999999994</v>
      </c>
      <c r="G23" s="4">
        <v>0.15979400613100436</v>
      </c>
      <c r="I23" s="25" t="s">
        <v>30</v>
      </c>
      <c r="J23" s="25" t="s">
        <v>184</v>
      </c>
      <c r="K23" s="25" t="s">
        <v>181</v>
      </c>
      <c r="L23" s="25" t="s">
        <v>41</v>
      </c>
      <c r="M23" s="25" t="s">
        <v>42</v>
      </c>
      <c r="N23" s="25" t="s">
        <v>197</v>
      </c>
    </row>
    <row r="24" spans="1:32">
      <c r="A24" s="77"/>
      <c r="B24" s="4">
        <v>0.38700000000000001</v>
      </c>
      <c r="C24" s="4">
        <v>0.17899999999999999</v>
      </c>
      <c r="D24" s="4">
        <v>0.41899999999999998</v>
      </c>
      <c r="E24" s="3">
        <v>0.48660700000000001</v>
      </c>
      <c r="F24" s="4">
        <v>0.21387899999999999</v>
      </c>
      <c r="G24" s="4">
        <v>0.15858750179475983</v>
      </c>
      <c r="I24" s="25" t="s">
        <v>31</v>
      </c>
      <c r="J24" s="25" t="s">
        <v>185</v>
      </c>
      <c r="K24" s="25" t="s">
        <v>187</v>
      </c>
      <c r="L24" s="25" t="s">
        <v>43</v>
      </c>
      <c r="M24" s="25" t="s">
        <v>44</v>
      </c>
      <c r="N24" s="25" t="s">
        <v>198</v>
      </c>
    </row>
    <row r="25" spans="1:32">
      <c r="A25" s="77"/>
      <c r="B25" s="4">
        <v>0.39100000000000001</v>
      </c>
      <c r="C25" s="4">
        <v>0.18</v>
      </c>
      <c r="D25" s="4">
        <v>0.41799999999999998</v>
      </c>
      <c r="E25" s="3">
        <v>0.48507600000000006</v>
      </c>
      <c r="F25" s="4">
        <v>0.21663399999999997</v>
      </c>
      <c r="G25" s="4">
        <v>0.16021129496943232</v>
      </c>
      <c r="I25" s="26" t="s">
        <v>32</v>
      </c>
      <c r="J25" s="26" t="s">
        <v>45</v>
      </c>
      <c r="K25" s="26" t="s">
        <v>188</v>
      </c>
      <c r="L25" s="26" t="s">
        <v>46</v>
      </c>
      <c r="M25" s="26" t="s">
        <v>194</v>
      </c>
      <c r="N25" s="26" t="s">
        <v>199</v>
      </c>
    </row>
    <row r="26" spans="1:32">
      <c r="A26" s="77"/>
      <c r="B26" s="4">
        <v>0.38900000000000001</v>
      </c>
      <c r="C26" s="4">
        <v>0.17799999999999999</v>
      </c>
      <c r="D26" s="4">
        <v>0.41799999999999998</v>
      </c>
      <c r="E26" s="4">
        <v>0.48559400000000003</v>
      </c>
      <c r="F26" s="4">
        <v>0.212058</v>
      </c>
      <c r="G26" s="4">
        <v>0.15954501118777289</v>
      </c>
    </row>
    <row r="27" spans="1:32">
      <c r="A27" s="77"/>
      <c r="B27" s="4">
        <v>0.39100000000000001</v>
      </c>
      <c r="C27" s="4">
        <v>0.18099999999999999</v>
      </c>
      <c r="D27" s="4">
        <v>0.42</v>
      </c>
      <c r="E27" s="4">
        <v>0.48736099999999999</v>
      </c>
      <c r="F27" s="4">
        <v>0.21798800000000004</v>
      </c>
      <c r="G27" s="4">
        <v>0.16014654040611354</v>
      </c>
    </row>
    <row r="31" spans="1:32" ht="20.399999999999999">
      <c r="A31" s="51" t="s">
        <v>161</v>
      </c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</row>
    <row r="32" spans="1:32">
      <c r="A32" s="52" t="s">
        <v>0</v>
      </c>
      <c r="B32" s="52" t="s">
        <v>1</v>
      </c>
      <c r="C32" s="52" t="s">
        <v>1</v>
      </c>
      <c r="D32" s="52" t="s">
        <v>1</v>
      </c>
      <c r="E32" s="52" t="s">
        <v>1</v>
      </c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</row>
    <row r="33" spans="1:28">
      <c r="A33" s="52" t="s">
        <v>2</v>
      </c>
      <c r="B33" s="52" t="s">
        <v>3</v>
      </c>
      <c r="C33" s="52" t="s">
        <v>4</v>
      </c>
      <c r="D33" s="52" t="s">
        <v>5</v>
      </c>
      <c r="E33" s="52" t="s">
        <v>6</v>
      </c>
      <c r="F33" s="52"/>
      <c r="G33" s="82" t="s">
        <v>7</v>
      </c>
      <c r="H33" s="83"/>
      <c r="I33" s="83"/>
      <c r="J33" s="83"/>
      <c r="K33" s="84"/>
      <c r="L33" s="82" t="s">
        <v>102</v>
      </c>
      <c r="M33" s="83"/>
      <c r="N33" s="83"/>
      <c r="O33" s="83"/>
      <c r="P33" s="84"/>
      <c r="Q33" s="82" t="s">
        <v>103</v>
      </c>
      <c r="R33" s="83"/>
      <c r="S33" s="83"/>
      <c r="T33" s="83"/>
      <c r="U33" s="84"/>
      <c r="V33" s="85" t="s">
        <v>8</v>
      </c>
      <c r="W33" s="86"/>
      <c r="X33" s="86"/>
      <c r="Y33" s="86"/>
      <c r="Z33" s="87"/>
    </row>
    <row r="34" spans="1:28">
      <c r="A34" s="52"/>
      <c r="B34" s="52" t="s">
        <v>9</v>
      </c>
      <c r="C34" s="52" t="s">
        <v>200</v>
      </c>
      <c r="D34" s="52" t="s">
        <v>200</v>
      </c>
      <c r="E34" s="52" t="s">
        <v>10</v>
      </c>
      <c r="F34" s="52" t="s">
        <v>104</v>
      </c>
      <c r="G34" s="55">
        <v>6.2209367697454061</v>
      </c>
      <c r="H34" s="56">
        <v>6.5049354307293399</v>
      </c>
      <c r="I34" s="56">
        <v>6.6269425023272248</v>
      </c>
      <c r="J34" s="56">
        <v>6.46</v>
      </c>
      <c r="K34" s="57">
        <v>6.44</v>
      </c>
      <c r="L34" s="55">
        <v>2.2764884707487161</v>
      </c>
      <c r="M34" s="56">
        <v>2.2645657366352845</v>
      </c>
      <c r="N34" s="56">
        <v>2.2619245633003975</v>
      </c>
      <c r="O34" s="56">
        <v>2.29</v>
      </c>
      <c r="P34" s="57">
        <v>2.25</v>
      </c>
      <c r="Q34" s="55">
        <v>146.9878028407102</v>
      </c>
      <c r="R34" s="56">
        <v>140.07328696915914</v>
      </c>
      <c r="S34" s="56">
        <v>144.90151063943929</v>
      </c>
      <c r="T34" s="56">
        <v>143.9</v>
      </c>
      <c r="U34" s="57">
        <v>144.08000000000001</v>
      </c>
      <c r="V34" s="55">
        <v>317.70663956312904</v>
      </c>
      <c r="W34" s="56">
        <v>310.59765356385185</v>
      </c>
      <c r="X34" s="56">
        <v>311.92342882031357</v>
      </c>
      <c r="Y34" s="56">
        <v>310.89</v>
      </c>
      <c r="Z34" s="57">
        <v>315.92840000000001</v>
      </c>
      <c r="AB34" s="52"/>
    </row>
    <row r="35" spans="1:28">
      <c r="A35" s="81" t="s">
        <v>11</v>
      </c>
      <c r="B35" s="52">
        <v>6.2209367697454061</v>
      </c>
      <c r="C35" s="52">
        <v>2.2764884707487161</v>
      </c>
      <c r="D35" s="52">
        <v>146.9878028407102</v>
      </c>
      <c r="E35" s="52">
        <v>317.70663956312904</v>
      </c>
      <c r="F35" s="52" t="s">
        <v>105</v>
      </c>
      <c r="G35" s="55">
        <v>5.5731364811496018</v>
      </c>
      <c r="H35" s="56">
        <v>5.4914244166234267</v>
      </c>
      <c r="I35" s="56">
        <v>5.5543733359149314</v>
      </c>
      <c r="J35" s="56">
        <v>5.58</v>
      </c>
      <c r="K35" s="57">
        <v>5.5</v>
      </c>
      <c r="L35" s="55">
        <v>2.7700249279613072</v>
      </c>
      <c r="M35" s="56">
        <v>2.7636361989576974</v>
      </c>
      <c r="N35" s="56">
        <v>2.6877504418518345</v>
      </c>
      <c r="O35" s="56">
        <v>2.73</v>
      </c>
      <c r="P35" s="57">
        <v>2.75</v>
      </c>
      <c r="Q35" s="55">
        <v>178.23524022528159</v>
      </c>
      <c r="R35" s="56">
        <v>182.04052159013577</v>
      </c>
      <c r="S35" s="56">
        <v>183.78637050135066</v>
      </c>
      <c r="T35" s="56">
        <v>180.06</v>
      </c>
      <c r="U35" s="57">
        <v>182.79</v>
      </c>
      <c r="V35" s="55">
        <v>335.52053327199758</v>
      </c>
      <c r="W35" s="56">
        <v>337.52620247590477</v>
      </c>
      <c r="X35" s="56">
        <v>337.73234125649913</v>
      </c>
      <c r="Y35" s="56">
        <v>335.43</v>
      </c>
      <c r="Z35" s="57">
        <v>338.4228</v>
      </c>
      <c r="AB35" s="52"/>
    </row>
    <row r="36" spans="1:28">
      <c r="A36" s="81"/>
      <c r="B36" s="52">
        <v>6.5049354307293399</v>
      </c>
      <c r="C36" s="52">
        <v>2.2645657366352845</v>
      </c>
      <c r="D36" s="52">
        <v>140.07328696915914</v>
      </c>
      <c r="E36" s="52">
        <v>310.59765356385185</v>
      </c>
      <c r="F36" s="52" t="s">
        <v>106</v>
      </c>
      <c r="G36" s="55">
        <v>3.8137678881975754</v>
      </c>
      <c r="H36" s="56">
        <v>3.8609504860332411</v>
      </c>
      <c r="I36" s="56">
        <v>3.9396767954041882</v>
      </c>
      <c r="J36" s="56">
        <v>3.89</v>
      </c>
      <c r="K36" s="57">
        <v>3.85</v>
      </c>
      <c r="L36" s="55">
        <v>2.1636249026051018</v>
      </c>
      <c r="M36" s="56">
        <v>2.1720282489608507</v>
      </c>
      <c r="N36" s="56">
        <v>2.1434912313451444</v>
      </c>
      <c r="O36" s="56">
        <v>2.1800000000000002</v>
      </c>
      <c r="P36" s="57">
        <v>2.14</v>
      </c>
      <c r="Q36" s="55">
        <v>142.45521817930617</v>
      </c>
      <c r="R36" s="56">
        <v>143.47600955880216</v>
      </c>
      <c r="S36" s="56">
        <v>142.10061495766035</v>
      </c>
      <c r="T36" s="56">
        <v>144.08000000000001</v>
      </c>
      <c r="U36" s="57">
        <v>141.59</v>
      </c>
      <c r="V36" s="55">
        <v>344.39277902119829</v>
      </c>
      <c r="W36" s="56">
        <v>344.16559029965282</v>
      </c>
      <c r="X36" s="56">
        <v>342.85772704038322</v>
      </c>
      <c r="Y36" s="56">
        <v>345.89</v>
      </c>
      <c r="Z36" s="57">
        <v>342.27</v>
      </c>
      <c r="AB36" s="52"/>
    </row>
    <row r="37" spans="1:28">
      <c r="A37" s="81"/>
      <c r="B37" s="52">
        <v>6.6269425023272248</v>
      </c>
      <c r="C37" s="52">
        <v>2.2619245633003975</v>
      </c>
      <c r="D37" s="52">
        <v>144.90151063943929</v>
      </c>
      <c r="E37" s="52">
        <v>311.92342882031357</v>
      </c>
      <c r="F37" s="52" t="s">
        <v>107</v>
      </c>
      <c r="G37" s="55">
        <v>3.4901981125820694</v>
      </c>
      <c r="H37" s="56">
        <v>3.5093180773788291</v>
      </c>
      <c r="I37" s="56">
        <v>3.5058812980588665</v>
      </c>
      <c r="J37" s="56">
        <v>3.47</v>
      </c>
      <c r="K37" s="57">
        <v>3.53</v>
      </c>
      <c r="L37" s="55">
        <v>2.4390331139061163</v>
      </c>
      <c r="M37" s="56">
        <v>2.465763496467726</v>
      </c>
      <c r="N37" s="56">
        <v>2.603558932677549</v>
      </c>
      <c r="O37" s="56">
        <v>2.56</v>
      </c>
      <c r="P37" s="57">
        <v>2.44</v>
      </c>
      <c r="Q37" s="55">
        <v>159.52603920619606</v>
      </c>
      <c r="R37" s="56">
        <v>160.91113913104849</v>
      </c>
      <c r="S37" s="56">
        <v>169.81667941203705</v>
      </c>
      <c r="T37" s="56">
        <v>165.87</v>
      </c>
      <c r="U37" s="57">
        <v>161.06</v>
      </c>
      <c r="V37" s="55">
        <v>352.23100336575686</v>
      </c>
      <c r="W37" s="56">
        <v>352.30070701562647</v>
      </c>
      <c r="X37" s="56">
        <v>354.0902690630416</v>
      </c>
      <c r="Y37" s="56">
        <v>353.26</v>
      </c>
      <c r="Z37" s="57">
        <v>352.71</v>
      </c>
      <c r="AB37" s="52"/>
    </row>
    <row r="38" spans="1:28">
      <c r="A38" s="81"/>
      <c r="B38" s="52">
        <v>6.46</v>
      </c>
      <c r="C38" s="52">
        <v>2.29</v>
      </c>
      <c r="D38" s="52">
        <v>143.9</v>
      </c>
      <c r="E38" s="52">
        <v>310.89</v>
      </c>
      <c r="F38" s="52" t="s">
        <v>108</v>
      </c>
      <c r="G38" s="58">
        <v>4.3861786444584894</v>
      </c>
      <c r="H38" s="59">
        <v>4.4386755942831391</v>
      </c>
      <c r="I38" s="59">
        <v>4.377338333858547</v>
      </c>
      <c r="J38" s="59">
        <v>4.43</v>
      </c>
      <c r="K38" s="60">
        <v>4.37</v>
      </c>
      <c r="L38" s="58">
        <v>1.8967186653994048</v>
      </c>
      <c r="M38" s="59">
        <v>1.8712624029746985</v>
      </c>
      <c r="N38" s="59">
        <v>1.9989553889566969</v>
      </c>
      <c r="O38" s="59">
        <v>1.95</v>
      </c>
      <c r="P38" s="60">
        <v>1.89</v>
      </c>
      <c r="Q38" s="58">
        <v>116.96318509516151</v>
      </c>
      <c r="R38" s="59">
        <v>115.2280784207924</v>
      </c>
      <c r="S38" s="59">
        <v>123.16921023100048</v>
      </c>
      <c r="T38" s="59">
        <v>120.52</v>
      </c>
      <c r="U38" s="60">
        <v>116.43</v>
      </c>
      <c r="V38" s="58">
        <v>326.46541210529307</v>
      </c>
      <c r="W38" s="59">
        <v>324.80626631529151</v>
      </c>
      <c r="X38" s="59">
        <v>329.53885316115372</v>
      </c>
      <c r="Y38" s="59">
        <v>325.82</v>
      </c>
      <c r="Z38" s="60">
        <v>328.39</v>
      </c>
      <c r="AB38" s="52"/>
    </row>
    <row r="39" spans="1:28">
      <c r="A39" s="81"/>
      <c r="B39" s="52">
        <v>6.44</v>
      </c>
      <c r="C39" s="52">
        <v>2.25</v>
      </c>
      <c r="D39" s="52">
        <v>144.08000000000001</v>
      </c>
      <c r="E39" s="52">
        <v>315.92840000000001</v>
      </c>
      <c r="F39" s="52" t="s">
        <v>104</v>
      </c>
      <c r="G39" s="53">
        <f>AVERAGE(G34:K34)</f>
        <v>6.4505629405603937</v>
      </c>
      <c r="H39" s="53">
        <f>STDEV(G34:K34)</f>
        <v>0.14747451442837037</v>
      </c>
      <c r="I39" s="54" t="s">
        <v>13</v>
      </c>
      <c r="J39" s="52"/>
      <c r="K39" s="52"/>
      <c r="L39" s="53">
        <f>AVERAGE(L34:P34)</f>
        <v>2.2685957541368795</v>
      </c>
      <c r="M39" s="53">
        <f>STDEV(L34:P34)</f>
        <v>1.5223211033179468E-2</v>
      </c>
      <c r="N39" s="54" t="s">
        <v>14</v>
      </c>
      <c r="O39" s="54"/>
      <c r="P39" s="54"/>
      <c r="Q39" s="53">
        <f>AVERAGE(Q34:U34)</f>
        <v>143.98852008986174</v>
      </c>
      <c r="R39" s="53">
        <f>STDEV(Q34:U34)</f>
        <v>2.5087100038102097</v>
      </c>
      <c r="S39" s="54" t="s">
        <v>14</v>
      </c>
      <c r="T39" s="54"/>
      <c r="U39" s="54"/>
      <c r="V39" s="53">
        <f>AVERAGE(V34:Z34)</f>
        <v>313.40922438945887</v>
      </c>
      <c r="W39" s="53">
        <f>STDEV(V34:Z34)</f>
        <v>3.2122045948529183</v>
      </c>
      <c r="X39" s="21" t="s">
        <v>15</v>
      </c>
      <c r="Y39" s="22"/>
      <c r="AB39" s="52"/>
    </row>
    <row r="40" spans="1:28">
      <c r="A40" s="81" t="s">
        <v>12</v>
      </c>
      <c r="B40" s="52">
        <v>5.5731364811496018</v>
      </c>
      <c r="C40" s="52">
        <v>2.7700249279613072</v>
      </c>
      <c r="D40" s="52">
        <v>178.23524022528159</v>
      </c>
      <c r="E40" s="52">
        <v>335.52053327199758</v>
      </c>
      <c r="F40" s="52" t="s">
        <v>105</v>
      </c>
      <c r="G40" s="53">
        <f t="shared" ref="G40:G43" si="18">AVERAGE(G35:K35)</f>
        <v>5.5397868467375915</v>
      </c>
      <c r="H40" s="53">
        <f t="shared" ref="H40:H43" si="19">STDEV(G35:K35)</f>
        <v>4.1424567882807857E-2</v>
      </c>
      <c r="I40" s="54" t="s">
        <v>16</v>
      </c>
      <c r="J40" s="52"/>
      <c r="K40" s="52"/>
      <c r="L40" s="53">
        <f t="shared" ref="L40:L43" si="20">AVERAGE(L35:P35)</f>
        <v>2.7402823137541681</v>
      </c>
      <c r="M40" s="53">
        <f t="shared" ref="M40:M43" si="21">STDEV(L35:P35)</f>
        <v>3.3127722611315677E-2</v>
      </c>
      <c r="N40" s="54" t="s">
        <v>13</v>
      </c>
      <c r="O40" s="54"/>
      <c r="P40" s="54"/>
      <c r="Q40" s="53">
        <f t="shared" ref="Q40:Q43" si="22">AVERAGE(Q35:U35)</f>
        <v>181.38242646335362</v>
      </c>
      <c r="R40" s="53">
        <f t="shared" ref="R40:R43" si="23">STDEV(Q35:U35)</f>
        <v>2.2274925568265687</v>
      </c>
      <c r="S40" s="54" t="s">
        <v>13</v>
      </c>
      <c r="T40" s="54"/>
      <c r="U40" s="54"/>
      <c r="V40" s="53">
        <f t="shared" ref="V40:V43" si="24">AVERAGE(V35:Z35)</f>
        <v>336.92637540088032</v>
      </c>
      <c r="W40" s="53">
        <f t="shared" ref="W40:W43" si="25">STDEV(V35:Z35)</f>
        <v>1.3660336281464209</v>
      </c>
      <c r="X40" s="21" t="s">
        <v>14</v>
      </c>
      <c r="Y40" s="22"/>
      <c r="AB40" s="52"/>
    </row>
    <row r="41" spans="1:28">
      <c r="A41" s="81" t="s">
        <v>12</v>
      </c>
      <c r="B41" s="52">
        <v>5.4914244166234267</v>
      </c>
      <c r="C41" s="52">
        <v>2.7636361989576974</v>
      </c>
      <c r="D41" s="52">
        <v>182.04052159013577</v>
      </c>
      <c r="E41" s="52">
        <v>337.52620247590477</v>
      </c>
      <c r="F41" s="52" t="s">
        <v>106</v>
      </c>
      <c r="G41" s="53">
        <f t="shared" si="18"/>
        <v>3.8708790339270012</v>
      </c>
      <c r="H41" s="53">
        <f t="shared" si="19"/>
        <v>4.7156485278718456E-2</v>
      </c>
      <c r="I41" s="54" t="s">
        <v>18</v>
      </c>
      <c r="J41" s="52"/>
      <c r="K41" s="52"/>
      <c r="L41" s="53">
        <f t="shared" si="20"/>
        <v>2.1598288765822193</v>
      </c>
      <c r="M41" s="53">
        <f t="shared" si="21"/>
        <v>1.7537187048809012E-2</v>
      </c>
      <c r="N41" s="54" t="s">
        <v>18</v>
      </c>
      <c r="O41" s="54"/>
      <c r="P41" s="54"/>
      <c r="Q41" s="53">
        <f t="shared" si="22"/>
        <v>142.74036853915374</v>
      </c>
      <c r="R41" s="53">
        <f t="shared" si="23"/>
        <v>1.0185434832774691</v>
      </c>
      <c r="S41" s="54" t="s">
        <v>14</v>
      </c>
      <c r="T41" s="54"/>
      <c r="U41" s="54"/>
      <c r="V41" s="53">
        <f t="shared" si="24"/>
        <v>343.91521927224687</v>
      </c>
      <c r="W41" s="53">
        <f t="shared" si="25"/>
        <v>1.4155868184354252</v>
      </c>
      <c r="X41" s="21" t="s">
        <v>16</v>
      </c>
      <c r="Y41" s="22"/>
      <c r="AB41" s="52"/>
    </row>
    <row r="42" spans="1:28">
      <c r="A42" s="81" t="s">
        <v>12</v>
      </c>
      <c r="B42" s="52">
        <v>5.5543733359149314</v>
      </c>
      <c r="C42" s="52">
        <v>2.6877504418518345</v>
      </c>
      <c r="D42" s="52">
        <v>183.78637050135066</v>
      </c>
      <c r="E42" s="52">
        <v>337.73234125649913</v>
      </c>
      <c r="F42" s="52" t="s">
        <v>107</v>
      </c>
      <c r="G42" s="53">
        <f t="shared" si="18"/>
        <v>3.5010794976039534</v>
      </c>
      <c r="H42" s="53">
        <f t="shared" si="19"/>
        <v>2.2425803522193664E-2</v>
      </c>
      <c r="I42" s="54" t="s">
        <v>15</v>
      </c>
      <c r="J42" s="52"/>
      <c r="K42" s="52"/>
      <c r="L42" s="53">
        <f t="shared" si="20"/>
        <v>2.5016711086102781</v>
      </c>
      <c r="M42" s="53">
        <f t="shared" si="21"/>
        <v>7.5497663691462019E-2</v>
      </c>
      <c r="N42" s="54" t="s">
        <v>16</v>
      </c>
      <c r="O42" s="54"/>
      <c r="P42" s="54"/>
      <c r="Q42" s="53">
        <f t="shared" si="22"/>
        <v>163.4367715498563</v>
      </c>
      <c r="R42" s="53">
        <f t="shared" si="23"/>
        <v>4.2995788921531046</v>
      </c>
      <c r="S42" s="54" t="s">
        <v>16</v>
      </c>
      <c r="T42" s="54"/>
      <c r="U42" s="54"/>
      <c r="V42" s="53">
        <f t="shared" si="24"/>
        <v>352.91839588888502</v>
      </c>
      <c r="W42" s="53">
        <f t="shared" si="25"/>
        <v>0.77256989595482084</v>
      </c>
      <c r="X42" s="21" t="s">
        <v>13</v>
      </c>
      <c r="Y42" s="22"/>
      <c r="AB42" s="52"/>
    </row>
    <row r="43" spans="1:28">
      <c r="A43" s="81"/>
      <c r="B43" s="52">
        <v>5.58</v>
      </c>
      <c r="C43" s="52">
        <v>2.73</v>
      </c>
      <c r="D43" s="52">
        <v>180.06</v>
      </c>
      <c r="E43" s="52">
        <v>335.43</v>
      </c>
      <c r="F43" s="52" t="s">
        <v>108</v>
      </c>
      <c r="G43" s="53">
        <f t="shared" si="18"/>
        <v>4.4004385145200349</v>
      </c>
      <c r="H43" s="53">
        <f t="shared" si="19"/>
        <v>3.1620488213909954E-2</v>
      </c>
      <c r="I43" s="54" t="s">
        <v>14</v>
      </c>
      <c r="J43" s="52"/>
      <c r="K43" s="52"/>
      <c r="L43" s="53">
        <f t="shared" si="20"/>
        <v>1.9213872914661601</v>
      </c>
      <c r="M43" s="53">
        <f t="shared" si="21"/>
        <v>5.2301301278812468E-2</v>
      </c>
      <c r="N43" s="54" t="s">
        <v>15</v>
      </c>
      <c r="O43" s="54"/>
      <c r="P43" s="54"/>
      <c r="Q43" s="53">
        <f t="shared" si="22"/>
        <v>118.46209474939087</v>
      </c>
      <c r="R43" s="53">
        <f t="shared" si="23"/>
        <v>3.2873587807455276</v>
      </c>
      <c r="S43" s="54" t="s">
        <v>18</v>
      </c>
      <c r="T43" s="54"/>
      <c r="U43" s="54"/>
      <c r="V43" s="53">
        <f t="shared" si="24"/>
        <v>327.0041063163477</v>
      </c>
      <c r="W43" s="53">
        <f t="shared" si="25"/>
        <v>1.9279809880625369</v>
      </c>
      <c r="X43" s="21" t="s">
        <v>18</v>
      </c>
      <c r="Y43" s="22"/>
      <c r="AB43" s="52"/>
    </row>
    <row r="44" spans="1:28">
      <c r="A44" s="81"/>
      <c r="B44" s="52">
        <v>5.5</v>
      </c>
      <c r="C44" s="52">
        <v>2.75</v>
      </c>
      <c r="D44" s="52">
        <v>182.79</v>
      </c>
      <c r="E44" s="52">
        <v>338.4228</v>
      </c>
      <c r="F44" s="52"/>
      <c r="G44" s="52" t="s">
        <v>109</v>
      </c>
      <c r="J44" s="52"/>
      <c r="M44" s="54" t="s">
        <v>102</v>
      </c>
      <c r="Q44" s="52"/>
      <c r="R44" s="52" t="s">
        <v>20</v>
      </c>
      <c r="V44" s="52"/>
      <c r="W44" s="52" t="s">
        <v>6</v>
      </c>
      <c r="AB44" s="52"/>
    </row>
    <row r="45" spans="1:28">
      <c r="A45" s="81" t="s">
        <v>17</v>
      </c>
      <c r="B45" s="52">
        <v>3.8137678881975754</v>
      </c>
      <c r="C45" s="52">
        <v>2.1636249026051018</v>
      </c>
      <c r="D45" s="52">
        <v>142.45521817930617</v>
      </c>
      <c r="E45" s="52">
        <v>344.39277902119829</v>
      </c>
      <c r="F45" s="52" t="s">
        <v>104</v>
      </c>
      <c r="G45" s="53">
        <v>6.4505629405603937</v>
      </c>
      <c r="L45" s="52" t="s">
        <v>104</v>
      </c>
      <c r="M45" s="53">
        <v>2.2685957541368795</v>
      </c>
      <c r="Q45" s="52" t="s">
        <v>104</v>
      </c>
      <c r="R45" s="53">
        <v>143.98852008986174</v>
      </c>
      <c r="V45" s="52" t="s">
        <v>104</v>
      </c>
      <c r="W45" s="53">
        <v>313.40922438945887</v>
      </c>
      <c r="AB45" s="52"/>
    </row>
    <row r="46" spans="1:28">
      <c r="A46" s="81" t="s">
        <v>17</v>
      </c>
      <c r="B46" s="52">
        <v>3.8609504860332411</v>
      </c>
      <c r="C46" s="52">
        <v>2.1720282489608507</v>
      </c>
      <c r="D46" s="52">
        <v>143.47600955880216</v>
      </c>
      <c r="E46" s="52">
        <v>344.16559029965282</v>
      </c>
      <c r="F46" s="52" t="s">
        <v>105</v>
      </c>
      <c r="G46" s="53">
        <v>5.5397868467375915</v>
      </c>
      <c r="L46" s="52" t="s">
        <v>105</v>
      </c>
      <c r="M46" s="53">
        <v>2.7402823137541681</v>
      </c>
      <c r="Q46" s="52" t="s">
        <v>105</v>
      </c>
      <c r="R46" s="53">
        <v>181.38242646335362</v>
      </c>
      <c r="V46" s="52" t="s">
        <v>105</v>
      </c>
      <c r="W46" s="53">
        <v>336.92637540088032</v>
      </c>
      <c r="AB46" s="52"/>
    </row>
    <row r="47" spans="1:28">
      <c r="A47" s="81" t="s">
        <v>17</v>
      </c>
      <c r="B47" s="52">
        <v>3.9396767954041882</v>
      </c>
      <c r="C47" s="52">
        <v>2.1434912313451444</v>
      </c>
      <c r="D47" s="52">
        <v>142.10061495766035</v>
      </c>
      <c r="E47" s="52">
        <v>342.85772704038322</v>
      </c>
      <c r="F47" s="52" t="s">
        <v>106</v>
      </c>
      <c r="G47" s="53">
        <v>3.8708790339270012</v>
      </c>
      <c r="L47" s="52" t="s">
        <v>106</v>
      </c>
      <c r="M47" s="53">
        <v>2.1598288765822193</v>
      </c>
      <c r="Q47" s="52" t="s">
        <v>106</v>
      </c>
      <c r="R47" s="53">
        <v>142.74036853915374</v>
      </c>
      <c r="V47" s="52" t="s">
        <v>106</v>
      </c>
      <c r="W47" s="53">
        <v>343.91521927224687</v>
      </c>
      <c r="AB47" s="52"/>
    </row>
    <row r="48" spans="1:28">
      <c r="A48" s="81"/>
      <c r="B48" s="52">
        <v>3.89</v>
      </c>
      <c r="C48" s="52">
        <v>2.1800000000000002</v>
      </c>
      <c r="D48" s="52">
        <v>144.08000000000001</v>
      </c>
      <c r="E48" s="52">
        <v>345.89</v>
      </c>
      <c r="F48" s="52" t="s">
        <v>107</v>
      </c>
      <c r="G48" s="53">
        <v>3.5010794976039534</v>
      </c>
      <c r="L48" s="52" t="s">
        <v>107</v>
      </c>
      <c r="M48" s="53">
        <v>2.5016711086102781</v>
      </c>
      <c r="Q48" s="52" t="s">
        <v>107</v>
      </c>
      <c r="R48" s="53">
        <v>163.4367715498563</v>
      </c>
      <c r="V48" s="52" t="s">
        <v>107</v>
      </c>
      <c r="W48" s="53">
        <v>352.91839588888502</v>
      </c>
      <c r="AB48" s="52"/>
    </row>
    <row r="49" spans="1:28">
      <c r="A49" s="81"/>
      <c r="B49" s="52">
        <v>3.85</v>
      </c>
      <c r="C49" s="52">
        <v>2.14</v>
      </c>
      <c r="D49" s="52">
        <v>141.59</v>
      </c>
      <c r="E49" s="52">
        <v>342.27</v>
      </c>
      <c r="F49" s="52" t="s">
        <v>108</v>
      </c>
      <c r="G49" s="53">
        <v>4.4004385145200349</v>
      </c>
      <c r="L49" s="52" t="s">
        <v>108</v>
      </c>
      <c r="M49" s="53">
        <v>1.9213872914661601</v>
      </c>
      <c r="Q49" s="52" t="s">
        <v>108</v>
      </c>
      <c r="R49" s="53">
        <v>118.46209474939087</v>
      </c>
      <c r="V49" s="52" t="s">
        <v>108</v>
      </c>
      <c r="W49" s="53">
        <v>327.0041063163477</v>
      </c>
      <c r="AB49" s="52"/>
    </row>
    <row r="50" spans="1:28">
      <c r="A50" s="81" t="s">
        <v>19</v>
      </c>
      <c r="B50" s="52">
        <v>3.4901981125820694</v>
      </c>
      <c r="C50" s="52">
        <v>2.4390331139061163</v>
      </c>
      <c r="D50" s="52">
        <v>159.52603920619606</v>
      </c>
      <c r="E50" s="52">
        <v>352.23100336575686</v>
      </c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AB50" s="52"/>
    </row>
    <row r="51" spans="1:28">
      <c r="A51" s="81" t="s">
        <v>19</v>
      </c>
      <c r="B51" s="52">
        <v>3.5093180773788291</v>
      </c>
      <c r="C51" s="52">
        <v>2.465763496467726</v>
      </c>
      <c r="D51" s="52">
        <v>160.91113913104849</v>
      </c>
      <c r="E51" s="52">
        <v>352.30070701562647</v>
      </c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AB51" s="52"/>
    </row>
    <row r="52" spans="1:28">
      <c r="A52" s="81" t="s">
        <v>19</v>
      </c>
      <c r="B52" s="52">
        <v>3.5058812980588665</v>
      </c>
      <c r="C52" s="52">
        <v>2.603558932677549</v>
      </c>
      <c r="D52" s="52">
        <v>169.81667941203705</v>
      </c>
      <c r="E52" s="52">
        <v>354.0902690630416</v>
      </c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AB52" s="52"/>
    </row>
    <row r="53" spans="1:28">
      <c r="A53" s="81"/>
      <c r="B53" s="52">
        <v>3.47</v>
      </c>
      <c r="C53" s="52">
        <v>2.56</v>
      </c>
      <c r="D53" s="52">
        <v>165.87</v>
      </c>
      <c r="E53" s="52">
        <v>353.26</v>
      </c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AB53" s="52"/>
    </row>
    <row r="54" spans="1:28">
      <c r="A54" s="81"/>
      <c r="B54" s="52">
        <v>3.53</v>
      </c>
      <c r="C54" s="52">
        <v>2.44</v>
      </c>
      <c r="D54" s="52">
        <v>161.06</v>
      </c>
      <c r="E54" s="52">
        <v>352.71</v>
      </c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</row>
    <row r="55" spans="1:28">
      <c r="A55" s="81" t="s">
        <v>21</v>
      </c>
      <c r="B55" s="52">
        <v>4.3861786444584894</v>
      </c>
      <c r="C55" s="52">
        <v>1.8967186653994048</v>
      </c>
      <c r="D55" s="52">
        <v>116.96318509516151</v>
      </c>
      <c r="E55" s="52">
        <v>326.46541210529307</v>
      </c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</row>
    <row r="56" spans="1:28">
      <c r="A56" s="81" t="s">
        <v>21</v>
      </c>
      <c r="B56" s="52">
        <v>4.4386755942831391</v>
      </c>
      <c r="C56" s="52">
        <v>1.8712624029746985</v>
      </c>
      <c r="D56" s="52">
        <v>115.2280784207924</v>
      </c>
      <c r="E56" s="52">
        <v>324.80626631529151</v>
      </c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</row>
    <row r="57" spans="1:28">
      <c r="A57" s="81" t="s">
        <v>21</v>
      </c>
      <c r="B57" s="52">
        <v>4.377338333858547</v>
      </c>
      <c r="C57" s="52">
        <v>1.9989553889566969</v>
      </c>
      <c r="D57" s="52">
        <v>123.16921023100048</v>
      </c>
      <c r="E57" s="52">
        <v>329.53885316115372</v>
      </c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</row>
    <row r="58" spans="1:28">
      <c r="A58" s="81"/>
      <c r="B58" s="52">
        <v>4.43</v>
      </c>
      <c r="C58" s="52">
        <v>1.95</v>
      </c>
      <c r="D58" s="52">
        <v>120.52</v>
      </c>
      <c r="E58" s="52">
        <v>325.82</v>
      </c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</row>
    <row r="59" spans="1:28">
      <c r="A59" s="81"/>
      <c r="B59" s="52">
        <v>4.37</v>
      </c>
      <c r="C59" s="52">
        <v>1.89</v>
      </c>
      <c r="D59" s="52">
        <v>116.43</v>
      </c>
      <c r="E59" s="52">
        <v>328.39</v>
      </c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</row>
    <row r="67" spans="1:11" ht="13.8" customHeight="1"/>
    <row r="68" spans="1:11" ht="13.8" customHeight="1"/>
    <row r="69" spans="1:11" ht="25.8" customHeight="1">
      <c r="A69" s="16" t="s">
        <v>56</v>
      </c>
      <c r="K69" s="19"/>
    </row>
    <row r="70" spans="1:11" ht="13.8" customHeight="1">
      <c r="A70" s="19" t="s">
        <v>49</v>
      </c>
      <c r="B70" s="19" t="s">
        <v>50</v>
      </c>
      <c r="C70" s="19" t="s">
        <v>51</v>
      </c>
      <c r="D70" s="19" t="s">
        <v>52</v>
      </c>
      <c r="E70" s="19" t="s">
        <v>53</v>
      </c>
      <c r="F70" s="19" t="s">
        <v>54</v>
      </c>
      <c r="G70" s="27" t="s">
        <v>57</v>
      </c>
      <c r="H70" s="19" t="s">
        <v>55</v>
      </c>
      <c r="I70" s="19"/>
      <c r="J70" s="19"/>
      <c r="K70" s="19"/>
    </row>
    <row r="71" spans="1:11" ht="13.8" customHeight="1">
      <c r="A71" s="77" t="s">
        <v>58</v>
      </c>
      <c r="B71" s="19">
        <v>0.1007</v>
      </c>
      <c r="C71" s="19">
        <v>1.0753999999999999</v>
      </c>
      <c r="D71" s="19">
        <v>1.0615000000000001</v>
      </c>
      <c r="E71" s="19">
        <f>C71-D71</f>
        <v>1.3899999999999801E-2</v>
      </c>
      <c r="F71" s="19">
        <v>0.64263330858333423</v>
      </c>
      <c r="G71" s="27">
        <f>1286*E71/F71</f>
        <v>27.815862889842304</v>
      </c>
      <c r="H71" s="19">
        <f>1286*E71/B71</f>
        <v>177.51142005958039</v>
      </c>
      <c r="I71" s="19"/>
      <c r="J71" s="19"/>
      <c r="K71" s="19"/>
    </row>
    <row r="72" spans="1:11" ht="13.8" customHeight="1">
      <c r="A72" s="77"/>
      <c r="B72" s="19">
        <v>0.10150000000000001</v>
      </c>
      <c r="C72" s="19">
        <v>1.0866</v>
      </c>
      <c r="D72" s="19">
        <v>1.0728</v>
      </c>
      <c r="E72" s="19">
        <f t="shared" ref="E72:E95" si="26">C72-D72</f>
        <v>1.3800000000000034E-2</v>
      </c>
      <c r="F72" s="19">
        <v>0.62726419896120755</v>
      </c>
      <c r="G72" s="27">
        <f t="shared" ref="G72:G75" si="27">1286*E72/F72</f>
        <v>28.2923846592711</v>
      </c>
      <c r="H72" s="19">
        <f t="shared" ref="H72:H75" si="28">1286*E72/B72</f>
        <v>174.84532019704474</v>
      </c>
      <c r="I72" s="19"/>
      <c r="J72" s="19"/>
      <c r="K72" s="19"/>
    </row>
    <row r="73" spans="1:11">
      <c r="A73" s="77"/>
      <c r="B73" s="19">
        <v>0.1009</v>
      </c>
      <c r="C73" s="19">
        <v>1.0926</v>
      </c>
      <c r="D73" s="19">
        <v>1.0784</v>
      </c>
      <c r="E73" s="19">
        <f t="shared" si="26"/>
        <v>1.419999999999999E-2</v>
      </c>
      <c r="F73" s="19">
        <v>0.64035449299258029</v>
      </c>
      <c r="G73" s="27">
        <f t="shared" si="27"/>
        <v>28.517329385259078</v>
      </c>
      <c r="H73" s="19">
        <f t="shared" si="28"/>
        <v>180.98315163528233</v>
      </c>
      <c r="I73" s="19"/>
      <c r="J73" s="19"/>
      <c r="K73" s="19"/>
    </row>
    <row r="74" spans="1:11">
      <c r="A74" s="77"/>
      <c r="B74" s="19">
        <v>0.1013</v>
      </c>
      <c r="C74" s="19">
        <v>1.0826</v>
      </c>
      <c r="D74" s="19">
        <v>1.0686</v>
      </c>
      <c r="E74" s="19">
        <f t="shared" si="26"/>
        <v>1.4000000000000012E-2</v>
      </c>
      <c r="F74" s="19">
        <v>0.63875412698745604</v>
      </c>
      <c r="G74" s="27">
        <f t="shared" si="27"/>
        <v>28.186119258300433</v>
      </c>
      <c r="H74" s="19">
        <f t="shared" si="28"/>
        <v>177.72951628825285</v>
      </c>
      <c r="I74" s="19"/>
      <c r="J74" s="19"/>
      <c r="K74" s="19"/>
    </row>
    <row r="75" spans="1:11">
      <c r="A75" s="77"/>
      <c r="B75" s="19">
        <v>0.10050000000000001</v>
      </c>
      <c r="C75" s="19">
        <v>1.0871</v>
      </c>
      <c r="D75" s="19">
        <v>1.0731999999999999</v>
      </c>
      <c r="E75" s="19">
        <f t="shared" si="26"/>
        <v>1.3900000000000023E-2</v>
      </c>
      <c r="F75" s="19">
        <v>0.63474720670395868</v>
      </c>
      <c r="G75" s="27">
        <f t="shared" si="27"/>
        <v>28.161447283590778</v>
      </c>
      <c r="H75" s="19">
        <f t="shared" si="28"/>
        <v>177.86467661691572</v>
      </c>
      <c r="I75" s="19"/>
      <c r="J75" s="19"/>
      <c r="K75" s="19"/>
    </row>
    <row r="76" spans="1:11">
      <c r="A76" s="77" t="s">
        <v>59</v>
      </c>
      <c r="B76" s="19">
        <v>0.1008</v>
      </c>
      <c r="C76" s="19">
        <v>1.0642</v>
      </c>
      <c r="D76" s="19">
        <v>1.0483</v>
      </c>
      <c r="E76" s="19">
        <f t="shared" si="26"/>
        <v>1.5900000000000025E-2</v>
      </c>
      <c r="F76" s="19">
        <v>0.86114860165466778</v>
      </c>
      <c r="G76" s="27">
        <f t="shared" ref="G76:G95" si="29">1286*E76/F76</f>
        <v>23.744333975240799</v>
      </c>
      <c r="H76" s="19">
        <f t="shared" ref="H76:H95" si="30">1286*E76/B76</f>
        <v>202.85119047619082</v>
      </c>
      <c r="I76" s="19"/>
      <c r="J76" s="19"/>
      <c r="K76" s="19"/>
    </row>
    <row r="77" spans="1:11">
      <c r="A77" s="77"/>
      <c r="B77" s="19">
        <v>0.1016</v>
      </c>
      <c r="C77" s="19">
        <v>1.0738000000000001</v>
      </c>
      <c r="D77" s="19">
        <v>1.0570999999999999</v>
      </c>
      <c r="E77" s="19">
        <f t="shared" si="26"/>
        <v>1.6700000000000159E-2</v>
      </c>
      <c r="F77" s="19">
        <v>0.88231657048639744</v>
      </c>
      <c r="G77" s="27">
        <f t="shared" si="29"/>
        <v>24.340696659659187</v>
      </c>
      <c r="H77" s="19">
        <f t="shared" si="30"/>
        <v>211.37992125984454</v>
      </c>
      <c r="I77" s="19"/>
      <c r="J77" s="19"/>
      <c r="K77" s="19"/>
    </row>
    <row r="78" spans="1:11">
      <c r="A78" s="77"/>
      <c r="B78" s="19">
        <v>0.1004</v>
      </c>
      <c r="C78" s="19">
        <v>1.1020000000000001</v>
      </c>
      <c r="D78" s="19">
        <v>1.0851999999999999</v>
      </c>
      <c r="E78" s="19">
        <f t="shared" si="26"/>
        <v>1.6800000000000148E-2</v>
      </c>
      <c r="F78" s="19">
        <v>0.86108821104699107</v>
      </c>
      <c r="G78" s="27">
        <f t="shared" si="29"/>
        <v>25.090112398276904</v>
      </c>
      <c r="H78" s="19">
        <f t="shared" si="30"/>
        <v>215.18725099601781</v>
      </c>
      <c r="I78" s="19"/>
      <c r="J78" s="19"/>
      <c r="K78" s="19"/>
    </row>
    <row r="79" spans="1:11">
      <c r="A79" s="77"/>
      <c r="B79" s="19">
        <v>0.10059999999999999</v>
      </c>
      <c r="C79" s="19">
        <v>1.0829</v>
      </c>
      <c r="D79" s="19">
        <v>1.0669</v>
      </c>
      <c r="E79" s="19">
        <f t="shared" si="26"/>
        <v>1.6000000000000014E-2</v>
      </c>
      <c r="F79" s="19">
        <v>0.87562314597000002</v>
      </c>
      <c r="G79" s="27">
        <f t="shared" si="29"/>
        <v>23.498693581479376</v>
      </c>
      <c r="H79" s="19">
        <f t="shared" si="30"/>
        <v>204.5328031809147</v>
      </c>
      <c r="I79" s="19"/>
      <c r="J79" s="19"/>
      <c r="K79" s="19"/>
    </row>
    <row r="80" spans="1:11">
      <c r="A80" s="77"/>
      <c r="B80" s="19">
        <v>0.1003</v>
      </c>
      <c r="C80" s="19">
        <v>1.1016999999999999</v>
      </c>
      <c r="D80" s="19">
        <v>1.0848</v>
      </c>
      <c r="E80" s="19">
        <f t="shared" si="26"/>
        <v>1.6899999999999915E-2</v>
      </c>
      <c r="F80" s="19">
        <v>0.86945782136899996</v>
      </c>
      <c r="G80" s="27">
        <f t="shared" si="29"/>
        <v>24.996497203026692</v>
      </c>
      <c r="H80" s="19">
        <f t="shared" si="30"/>
        <v>216.68394815553231</v>
      </c>
      <c r="I80" s="19"/>
      <c r="J80" s="19"/>
      <c r="K80" s="19"/>
    </row>
    <row r="81" spans="1:11">
      <c r="A81" s="77" t="s">
        <v>60</v>
      </c>
      <c r="B81" s="19">
        <v>0.1012</v>
      </c>
      <c r="C81" s="19">
        <v>1.0784</v>
      </c>
      <c r="D81" s="19">
        <v>1.0610999999999999</v>
      </c>
      <c r="E81" s="19">
        <f t="shared" si="26"/>
        <v>1.7300000000000093E-2</v>
      </c>
      <c r="F81" s="19">
        <v>1.1112301948548875</v>
      </c>
      <c r="G81" s="27">
        <f t="shared" si="29"/>
        <v>20.020874255406099</v>
      </c>
      <c r="H81" s="19">
        <f t="shared" si="30"/>
        <v>219.83992094861779</v>
      </c>
      <c r="I81" s="19"/>
      <c r="J81" s="19"/>
      <c r="K81" s="19"/>
    </row>
    <row r="82" spans="1:11">
      <c r="A82" s="77"/>
      <c r="B82" s="19">
        <v>0.10150000000000001</v>
      </c>
      <c r="C82" s="19">
        <v>1.0860000000000001</v>
      </c>
      <c r="D82" s="19">
        <v>1.0691999999999999</v>
      </c>
      <c r="E82" s="19">
        <f t="shared" si="26"/>
        <v>1.6800000000000148E-2</v>
      </c>
      <c r="F82" s="19">
        <v>0.99793899422918397</v>
      </c>
      <c r="G82" s="27">
        <f t="shared" si="29"/>
        <v>21.649419578686679</v>
      </c>
      <c r="H82" s="19">
        <f t="shared" si="30"/>
        <v>212.85517241379495</v>
      </c>
      <c r="I82" s="19"/>
      <c r="J82" s="19"/>
      <c r="K82" s="19"/>
    </row>
    <row r="83" spans="1:11">
      <c r="A83" s="77"/>
      <c r="B83" s="19">
        <v>0.1003</v>
      </c>
      <c r="C83" s="19">
        <v>1.0840000000000001</v>
      </c>
      <c r="D83" s="19">
        <v>1.0672999999999999</v>
      </c>
      <c r="E83" s="19">
        <f t="shared" si="26"/>
        <v>1.6700000000000159E-2</v>
      </c>
      <c r="F83" s="19">
        <v>1.019785655399835</v>
      </c>
      <c r="G83" s="27">
        <f t="shared" si="29"/>
        <v>21.05952352465663</v>
      </c>
      <c r="H83" s="19">
        <f t="shared" si="30"/>
        <v>214.11964107677173</v>
      </c>
      <c r="I83" s="19"/>
      <c r="J83" s="19"/>
      <c r="K83" s="19"/>
    </row>
    <row r="84" spans="1:11">
      <c r="A84" s="77"/>
      <c r="B84" s="19">
        <v>0.1013</v>
      </c>
      <c r="C84" s="19">
        <v>1.089</v>
      </c>
      <c r="D84" s="19">
        <v>1.0723</v>
      </c>
      <c r="E84" s="19">
        <f t="shared" si="26"/>
        <v>1.6699999999999937E-2</v>
      </c>
      <c r="F84" s="19">
        <v>1.0053276412000001</v>
      </c>
      <c r="G84" s="27">
        <f t="shared" si="29"/>
        <v>21.362388856994972</v>
      </c>
      <c r="H84" s="19">
        <f t="shared" si="30"/>
        <v>212.00592300098637</v>
      </c>
      <c r="I84" s="19"/>
      <c r="J84" s="19"/>
      <c r="K84" s="19"/>
    </row>
    <row r="85" spans="1:11">
      <c r="A85" s="77"/>
      <c r="B85" s="19">
        <v>1.1007</v>
      </c>
      <c r="C85" s="19">
        <v>1.079</v>
      </c>
      <c r="D85" s="19">
        <v>1.0621</v>
      </c>
      <c r="E85" s="19">
        <f t="shared" si="26"/>
        <v>1.6899999999999915E-2</v>
      </c>
      <c r="F85" s="19">
        <v>1.0225678941259999</v>
      </c>
      <c r="G85" s="27">
        <f t="shared" si="29"/>
        <v>21.253747672740758</v>
      </c>
      <c r="H85" s="19">
        <f t="shared" si="30"/>
        <v>19.74507131825192</v>
      </c>
      <c r="I85" s="19"/>
      <c r="J85" s="19"/>
      <c r="K85" s="19"/>
    </row>
    <row r="86" spans="1:11">
      <c r="A86" s="77" t="s">
        <v>61</v>
      </c>
      <c r="B86" s="19">
        <v>0.10050000000000001</v>
      </c>
      <c r="C86" s="19">
        <v>1.0875999999999999</v>
      </c>
      <c r="D86" s="19">
        <v>1.0719000000000001</v>
      </c>
      <c r="E86" s="19">
        <f t="shared" si="26"/>
        <v>1.5699999999999825E-2</v>
      </c>
      <c r="F86" s="19">
        <v>1.0822753503709801</v>
      </c>
      <c r="G86" s="27">
        <f t="shared" si="29"/>
        <v>18.655326477757274</v>
      </c>
      <c r="H86" s="19">
        <f t="shared" si="30"/>
        <v>200.8975124378087</v>
      </c>
      <c r="I86" s="19"/>
      <c r="J86" s="19"/>
      <c r="K86" s="19"/>
    </row>
    <row r="87" spans="1:11">
      <c r="A87" s="77"/>
      <c r="B87" s="19">
        <v>0.1008</v>
      </c>
      <c r="C87" s="19">
        <v>1.1081000000000001</v>
      </c>
      <c r="D87" s="19">
        <v>1.0922000000000001</v>
      </c>
      <c r="E87" s="19">
        <f t="shared" si="26"/>
        <v>1.5900000000000025E-2</v>
      </c>
      <c r="F87" s="19">
        <v>1.0854657873042</v>
      </c>
      <c r="G87" s="27">
        <f t="shared" si="29"/>
        <v>18.837443095080882</v>
      </c>
      <c r="H87" s="19">
        <f t="shared" si="30"/>
        <v>202.85119047619082</v>
      </c>
      <c r="I87" s="19"/>
      <c r="J87" s="19"/>
      <c r="K87" s="19"/>
    </row>
    <row r="88" spans="1:11">
      <c r="A88" s="77"/>
      <c r="B88" s="19">
        <v>0.1018</v>
      </c>
      <c r="C88" s="19">
        <v>1.0791999999999999</v>
      </c>
      <c r="D88" s="19">
        <v>1.0641</v>
      </c>
      <c r="E88" s="19">
        <f t="shared" si="26"/>
        <v>1.5099999999999891E-2</v>
      </c>
      <c r="F88" s="19">
        <v>1.1141384995878001</v>
      </c>
      <c r="G88" s="27">
        <f t="shared" si="29"/>
        <v>17.429251396647899</v>
      </c>
      <c r="H88" s="19">
        <f t="shared" si="30"/>
        <v>190.75245579567641</v>
      </c>
      <c r="I88" s="19"/>
      <c r="J88" s="19"/>
      <c r="K88" s="19"/>
    </row>
    <row r="89" spans="1:11">
      <c r="A89" s="77"/>
      <c r="B89" s="19">
        <v>0.10050000000000001</v>
      </c>
      <c r="C89" s="19">
        <v>1.0956999999999999</v>
      </c>
      <c r="D89" s="19">
        <v>1.0802</v>
      </c>
      <c r="E89" s="19">
        <f t="shared" si="26"/>
        <v>1.5499999999999847E-2</v>
      </c>
      <c r="F89" s="19">
        <v>1.0979513466999999</v>
      </c>
      <c r="G89" s="27">
        <f t="shared" si="29"/>
        <v>18.15472066217723</v>
      </c>
      <c r="H89" s="19">
        <f t="shared" si="30"/>
        <v>198.33830845770947</v>
      </c>
      <c r="I89" s="19"/>
      <c r="J89" s="19"/>
      <c r="K89" s="19"/>
    </row>
    <row r="90" spans="1:11">
      <c r="A90" s="77"/>
      <c r="B90" s="19">
        <v>1.1002000000000001</v>
      </c>
      <c r="C90" s="19">
        <v>1.0867</v>
      </c>
      <c r="D90" s="19">
        <v>1.0708</v>
      </c>
      <c r="E90" s="19">
        <f t="shared" si="26"/>
        <v>1.5900000000000025E-2</v>
      </c>
      <c r="F90" s="19">
        <v>1.1000786514934999</v>
      </c>
      <c r="G90" s="27">
        <f t="shared" si="29"/>
        <v>18.587216443333418</v>
      </c>
      <c r="H90" s="19">
        <f t="shared" si="30"/>
        <v>18.585166333393957</v>
      </c>
      <c r="I90" s="19"/>
      <c r="J90" s="19"/>
      <c r="K90" s="19"/>
    </row>
    <row r="91" spans="1:11">
      <c r="A91" s="77" t="s">
        <v>62</v>
      </c>
      <c r="B91" s="19">
        <v>0.1014</v>
      </c>
      <c r="C91" s="19">
        <v>1.0924</v>
      </c>
      <c r="D91" s="19">
        <v>1.0771999999999999</v>
      </c>
      <c r="E91" s="19">
        <f t="shared" si="26"/>
        <v>1.5200000000000102E-2</v>
      </c>
      <c r="F91" s="19">
        <v>0.82431919336741566</v>
      </c>
      <c r="G91" s="27">
        <f t="shared" si="29"/>
        <v>23.713144322344501</v>
      </c>
      <c r="H91" s="19">
        <f t="shared" si="30"/>
        <v>192.77317554240761</v>
      </c>
      <c r="I91" s="19"/>
      <c r="J91" s="19"/>
      <c r="K91" s="19"/>
    </row>
    <row r="92" spans="1:11">
      <c r="A92" s="77"/>
      <c r="B92" s="19">
        <v>0.1007</v>
      </c>
      <c r="C92" s="19">
        <v>1.0959000000000001</v>
      </c>
      <c r="D92" s="19">
        <v>1.0809</v>
      </c>
      <c r="E92" s="19">
        <f t="shared" si="26"/>
        <v>1.5000000000000124E-2</v>
      </c>
      <c r="F92" s="19">
        <v>0.86191261335531744</v>
      </c>
      <c r="G92" s="27">
        <f t="shared" si="29"/>
        <v>22.380459110473641</v>
      </c>
      <c r="H92" s="19">
        <f t="shared" si="30"/>
        <v>191.55908639523494</v>
      </c>
      <c r="I92" s="19"/>
      <c r="J92" s="19"/>
      <c r="K92" s="19"/>
    </row>
    <row r="93" spans="1:11">
      <c r="A93" s="77"/>
      <c r="B93" s="19">
        <v>0.10100000000000001</v>
      </c>
      <c r="C93" s="19">
        <v>1.1012</v>
      </c>
      <c r="D93" s="19">
        <v>1.085</v>
      </c>
      <c r="E93" s="19">
        <f t="shared" si="26"/>
        <v>1.6199999999999992E-2</v>
      </c>
      <c r="F93" s="19">
        <v>0.8458367683429513</v>
      </c>
      <c r="G93" s="27">
        <f t="shared" si="29"/>
        <v>24.630284210526305</v>
      </c>
      <c r="H93" s="19">
        <f t="shared" si="30"/>
        <v>206.26930693069298</v>
      </c>
      <c r="I93" s="19"/>
      <c r="J93" s="19"/>
      <c r="K93" s="19"/>
    </row>
    <row r="94" spans="1:11">
      <c r="A94" s="77"/>
      <c r="B94" s="19">
        <v>0.1013</v>
      </c>
      <c r="C94" s="19">
        <v>1.1036999999999999</v>
      </c>
      <c r="D94" s="19">
        <v>1.0876999999999999</v>
      </c>
      <c r="E94" s="19">
        <f t="shared" si="26"/>
        <v>1.6000000000000014E-2</v>
      </c>
      <c r="F94" s="19">
        <v>0.857349158</v>
      </c>
      <c r="G94" s="27">
        <f t="shared" si="29"/>
        <v>23.999557015952675</v>
      </c>
      <c r="H94" s="19">
        <f t="shared" si="30"/>
        <v>203.11944718657472</v>
      </c>
      <c r="I94" s="19"/>
      <c r="J94" s="19"/>
      <c r="K94" s="19"/>
    </row>
    <row r="95" spans="1:11">
      <c r="A95" s="77"/>
      <c r="B95" s="19">
        <v>0.10050000000000001</v>
      </c>
      <c r="C95" s="19">
        <v>1.0985</v>
      </c>
      <c r="D95" s="19">
        <v>1.0824</v>
      </c>
      <c r="E95" s="19">
        <f t="shared" si="26"/>
        <v>1.6100000000000003E-2</v>
      </c>
      <c r="F95" s="19">
        <v>0.83968716548</v>
      </c>
      <c r="G95" s="27">
        <f t="shared" si="29"/>
        <v>24.65751633605641</v>
      </c>
      <c r="H95" s="19">
        <f t="shared" si="30"/>
        <v>206.01592039800997</v>
      </c>
      <c r="I95" s="19"/>
      <c r="J95" s="19"/>
      <c r="K95" s="19"/>
    </row>
    <row r="96" spans="1:11">
      <c r="A96" s="27" t="s">
        <v>63</v>
      </c>
      <c r="B96" s="19">
        <v>27.815862889842304</v>
      </c>
      <c r="C96" s="19">
        <v>28.2923846592711</v>
      </c>
      <c r="D96" s="19">
        <v>28.517329385259078</v>
      </c>
      <c r="E96" s="19">
        <v>28.186119258300433</v>
      </c>
      <c r="F96" s="19">
        <v>28.161447283590778</v>
      </c>
      <c r="G96" s="28" t="s">
        <v>13</v>
      </c>
      <c r="H96" s="27" t="s">
        <v>28</v>
      </c>
      <c r="I96" s="4">
        <f>AVERAGE(B96:F96)</f>
        <v>28.194628695252739</v>
      </c>
      <c r="J96" s="29">
        <f>STDEV(B96:F96)</f>
        <v>0.25413033849634514</v>
      </c>
    </row>
    <row r="97" spans="1:13">
      <c r="A97" s="27" t="s">
        <v>64</v>
      </c>
      <c r="B97" s="4">
        <v>23.744333975240799</v>
      </c>
      <c r="C97" s="4">
        <v>24.340696659659187</v>
      </c>
      <c r="D97" s="4">
        <v>25.090112398276904</v>
      </c>
      <c r="E97" s="4">
        <v>23.498693581479376</v>
      </c>
      <c r="F97" s="4">
        <v>24.996497203026692</v>
      </c>
      <c r="G97" s="28" t="s">
        <v>16</v>
      </c>
      <c r="H97" s="27" t="s">
        <v>29</v>
      </c>
      <c r="I97" s="4">
        <f>AVERAGE(B97:F97)</f>
        <v>24.33406676353659</v>
      </c>
      <c r="J97" s="29">
        <f>STDEV(B97:F97)</f>
        <v>0.71695469860149708</v>
      </c>
    </row>
    <row r="98" spans="1:13">
      <c r="A98" s="27" t="s">
        <v>30</v>
      </c>
      <c r="B98" s="4">
        <v>20.020874255406099</v>
      </c>
      <c r="C98" s="4">
        <v>21.649419578686679</v>
      </c>
      <c r="D98" s="4">
        <v>21.05952352465663</v>
      </c>
      <c r="E98" s="4">
        <v>21.362388856994972</v>
      </c>
      <c r="F98" s="4">
        <v>21.253747672740758</v>
      </c>
      <c r="G98" s="28" t="s">
        <v>14</v>
      </c>
      <c r="H98" s="27" t="s">
        <v>30</v>
      </c>
      <c r="I98" s="4">
        <f>AVERAGE(B98:F98)</f>
        <v>21.069190777697024</v>
      </c>
      <c r="J98" s="29">
        <f>STDEV(B98:F98)</f>
        <v>0.62364910193945777</v>
      </c>
      <c r="M98" s="19"/>
    </row>
    <row r="99" spans="1:13">
      <c r="A99" s="27" t="s">
        <v>31</v>
      </c>
      <c r="B99" s="4">
        <v>18.655326477757274</v>
      </c>
      <c r="C99" s="4">
        <v>18.837443095080882</v>
      </c>
      <c r="D99" s="4">
        <v>17.429251396647899</v>
      </c>
      <c r="E99" s="4">
        <v>18.15472066217723</v>
      </c>
      <c r="F99" s="4">
        <v>18.587216443333418</v>
      </c>
      <c r="G99" s="28" t="s">
        <v>18</v>
      </c>
      <c r="H99" s="27" t="s">
        <v>31</v>
      </c>
      <c r="I99" s="4">
        <f>AVERAGE(B99:F99)</f>
        <v>18.332791614999341</v>
      </c>
      <c r="J99" s="29">
        <f>STDEV(B99:F99)</f>
        <v>0.56381026013481239</v>
      </c>
      <c r="M99" s="19"/>
    </row>
    <row r="100" spans="1:13">
      <c r="A100" s="27" t="s">
        <v>65</v>
      </c>
      <c r="B100" s="4">
        <v>23.713144322344501</v>
      </c>
      <c r="C100" s="4">
        <v>22.380459110473641</v>
      </c>
      <c r="D100" s="4">
        <v>24.630284210526305</v>
      </c>
      <c r="E100" s="4">
        <v>23.999557015952675</v>
      </c>
      <c r="F100" s="4">
        <v>24.65751633605641</v>
      </c>
      <c r="G100" s="28" t="s">
        <v>16</v>
      </c>
      <c r="H100" s="27" t="s">
        <v>32</v>
      </c>
      <c r="I100" s="4">
        <f>AVERAGE(B100:F100)</f>
        <v>23.876192199070708</v>
      </c>
      <c r="J100" s="29">
        <f>STDEV(B100:F100)</f>
        <v>0.92980416341977201</v>
      </c>
      <c r="M100" s="19"/>
    </row>
    <row r="101" spans="1:13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3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3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3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3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3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3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3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3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3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3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</sheetData>
  <sortState xmlns:xlrd2="http://schemas.microsoft.com/office/spreadsheetml/2017/richdata2" ref="AL9:AN13">
    <sortCondition ref="AL9"/>
  </sortState>
  <mergeCells count="24">
    <mergeCell ref="T2:X2"/>
    <mergeCell ref="A76:A80"/>
    <mergeCell ref="A81:A85"/>
    <mergeCell ref="A50:A54"/>
    <mergeCell ref="A55:A59"/>
    <mergeCell ref="A71:A75"/>
    <mergeCell ref="J2:N2"/>
    <mergeCell ref="O2:S2"/>
    <mergeCell ref="A86:A90"/>
    <mergeCell ref="A91:A95"/>
    <mergeCell ref="Y2:AC2"/>
    <mergeCell ref="AD2:AH2"/>
    <mergeCell ref="A35:A39"/>
    <mergeCell ref="A40:A44"/>
    <mergeCell ref="A45:A49"/>
    <mergeCell ref="G33:K33"/>
    <mergeCell ref="L33:P33"/>
    <mergeCell ref="Q33:U33"/>
    <mergeCell ref="V33:Z33"/>
    <mergeCell ref="A3:A7"/>
    <mergeCell ref="A8:A12"/>
    <mergeCell ref="A13:A17"/>
    <mergeCell ref="A18:A22"/>
    <mergeCell ref="A23:A27"/>
  </mergeCells>
  <phoneticPr fontId="2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68"/>
  <sheetViews>
    <sheetView topLeftCell="A29" workbookViewId="0">
      <selection activeCell="H58" sqref="H58:L62"/>
    </sheetView>
  </sheetViews>
  <sheetFormatPr defaultRowHeight="13.8"/>
  <cols>
    <col min="1" max="4" width="8.88671875" style="4"/>
    <col min="5" max="5" width="8.88671875" style="4" customWidth="1"/>
    <col min="6" max="6" width="8.88671875" style="4"/>
    <col min="7" max="8" width="8.88671875" style="4" customWidth="1"/>
    <col min="9" max="9" width="8.88671875" style="4"/>
    <col min="10" max="14" width="8.88671875" style="4" customWidth="1"/>
    <col min="15" max="260" width="8.88671875" style="4"/>
    <col min="261" max="261" width="8.88671875" style="4" customWidth="1"/>
    <col min="262" max="262" width="8.88671875" style="4"/>
    <col min="263" max="264" width="8.88671875" style="4" customWidth="1"/>
    <col min="265" max="265" width="8.88671875" style="4"/>
    <col min="266" max="270" width="8.88671875" style="4" customWidth="1"/>
    <col min="271" max="516" width="8.88671875" style="4"/>
    <col min="517" max="517" width="8.88671875" style="4" customWidth="1"/>
    <col min="518" max="518" width="8.88671875" style="4"/>
    <col min="519" max="520" width="8.88671875" style="4" customWidth="1"/>
    <col min="521" max="521" width="8.88671875" style="4"/>
    <col min="522" max="526" width="8.88671875" style="4" customWidth="1"/>
    <col min="527" max="772" width="8.88671875" style="4"/>
    <col min="773" max="773" width="8.88671875" style="4" customWidth="1"/>
    <col min="774" max="774" width="8.88671875" style="4"/>
    <col min="775" max="776" width="8.88671875" style="4" customWidth="1"/>
    <col min="777" max="777" width="8.88671875" style="4"/>
    <col min="778" max="782" width="8.88671875" style="4" customWidth="1"/>
    <col min="783" max="1028" width="8.88671875" style="4"/>
    <col min="1029" max="1029" width="8.88671875" style="4" customWidth="1"/>
    <col min="1030" max="1030" width="8.88671875" style="4"/>
    <col min="1031" max="1032" width="8.88671875" style="4" customWidth="1"/>
    <col min="1033" max="1033" width="8.88671875" style="4"/>
    <col min="1034" max="1038" width="8.88671875" style="4" customWidth="1"/>
    <col min="1039" max="1284" width="8.88671875" style="4"/>
    <col min="1285" max="1285" width="8.88671875" style="4" customWidth="1"/>
    <col min="1286" max="1286" width="8.88671875" style="4"/>
    <col min="1287" max="1288" width="8.88671875" style="4" customWidth="1"/>
    <col min="1289" max="1289" width="8.88671875" style="4"/>
    <col min="1290" max="1294" width="8.88671875" style="4" customWidth="1"/>
    <col min="1295" max="1540" width="8.88671875" style="4"/>
    <col min="1541" max="1541" width="8.88671875" style="4" customWidth="1"/>
    <col min="1542" max="1542" width="8.88671875" style="4"/>
    <col min="1543" max="1544" width="8.88671875" style="4" customWidth="1"/>
    <col min="1545" max="1545" width="8.88671875" style="4"/>
    <col min="1546" max="1550" width="8.88671875" style="4" customWidth="1"/>
    <col min="1551" max="1796" width="8.88671875" style="4"/>
    <col min="1797" max="1797" width="8.88671875" style="4" customWidth="1"/>
    <col min="1798" max="1798" width="8.88671875" style="4"/>
    <col min="1799" max="1800" width="8.88671875" style="4" customWidth="1"/>
    <col min="1801" max="1801" width="8.88671875" style="4"/>
    <col min="1802" max="1806" width="8.88671875" style="4" customWidth="1"/>
    <col min="1807" max="2052" width="8.88671875" style="4"/>
    <col min="2053" max="2053" width="8.88671875" style="4" customWidth="1"/>
    <col min="2054" max="2054" width="8.88671875" style="4"/>
    <col min="2055" max="2056" width="8.88671875" style="4" customWidth="1"/>
    <col min="2057" max="2057" width="8.88671875" style="4"/>
    <col min="2058" max="2062" width="8.88671875" style="4" customWidth="1"/>
    <col min="2063" max="2308" width="8.88671875" style="4"/>
    <col min="2309" max="2309" width="8.88671875" style="4" customWidth="1"/>
    <col min="2310" max="2310" width="8.88671875" style="4"/>
    <col min="2311" max="2312" width="8.88671875" style="4" customWidth="1"/>
    <col min="2313" max="2313" width="8.88671875" style="4"/>
    <col min="2314" max="2318" width="8.88671875" style="4" customWidth="1"/>
    <col min="2319" max="2564" width="8.88671875" style="4"/>
    <col min="2565" max="2565" width="8.88671875" style="4" customWidth="1"/>
    <col min="2566" max="2566" width="8.88671875" style="4"/>
    <col min="2567" max="2568" width="8.88671875" style="4" customWidth="1"/>
    <col min="2569" max="2569" width="8.88671875" style="4"/>
    <col min="2570" max="2574" width="8.88671875" style="4" customWidth="1"/>
    <col min="2575" max="2820" width="8.88671875" style="4"/>
    <col min="2821" max="2821" width="8.88671875" style="4" customWidth="1"/>
    <col min="2822" max="2822" width="8.88671875" style="4"/>
    <col min="2823" max="2824" width="8.88671875" style="4" customWidth="1"/>
    <col min="2825" max="2825" width="8.88671875" style="4"/>
    <col min="2826" max="2830" width="8.88671875" style="4" customWidth="1"/>
    <col min="2831" max="3076" width="8.88671875" style="4"/>
    <col min="3077" max="3077" width="8.88671875" style="4" customWidth="1"/>
    <col min="3078" max="3078" width="8.88671875" style="4"/>
    <col min="3079" max="3080" width="8.88671875" style="4" customWidth="1"/>
    <col min="3081" max="3081" width="8.88671875" style="4"/>
    <col min="3082" max="3086" width="8.88671875" style="4" customWidth="1"/>
    <col min="3087" max="3332" width="8.88671875" style="4"/>
    <col min="3333" max="3333" width="8.88671875" style="4" customWidth="1"/>
    <col min="3334" max="3334" width="8.88671875" style="4"/>
    <col min="3335" max="3336" width="8.88671875" style="4" customWidth="1"/>
    <col min="3337" max="3337" width="8.88671875" style="4"/>
    <col min="3338" max="3342" width="8.88671875" style="4" customWidth="1"/>
    <col min="3343" max="3588" width="8.88671875" style="4"/>
    <col min="3589" max="3589" width="8.88671875" style="4" customWidth="1"/>
    <col min="3590" max="3590" width="8.88671875" style="4"/>
    <col min="3591" max="3592" width="8.88671875" style="4" customWidth="1"/>
    <col min="3593" max="3593" width="8.88671875" style="4"/>
    <col min="3594" max="3598" width="8.88671875" style="4" customWidth="1"/>
    <col min="3599" max="3844" width="8.88671875" style="4"/>
    <col min="3845" max="3845" width="8.88671875" style="4" customWidth="1"/>
    <col min="3846" max="3846" width="8.88671875" style="4"/>
    <col min="3847" max="3848" width="8.88671875" style="4" customWidth="1"/>
    <col min="3849" max="3849" width="8.88671875" style="4"/>
    <col min="3850" max="3854" width="8.88671875" style="4" customWidth="1"/>
    <col min="3855" max="4100" width="8.88671875" style="4"/>
    <col min="4101" max="4101" width="8.88671875" style="4" customWidth="1"/>
    <col min="4102" max="4102" width="8.88671875" style="4"/>
    <col min="4103" max="4104" width="8.88671875" style="4" customWidth="1"/>
    <col min="4105" max="4105" width="8.88671875" style="4"/>
    <col min="4106" max="4110" width="8.88671875" style="4" customWidth="1"/>
    <col min="4111" max="4356" width="8.88671875" style="4"/>
    <col min="4357" max="4357" width="8.88671875" style="4" customWidth="1"/>
    <col min="4358" max="4358" width="8.88671875" style="4"/>
    <col min="4359" max="4360" width="8.88671875" style="4" customWidth="1"/>
    <col min="4361" max="4361" width="8.88671875" style="4"/>
    <col min="4362" max="4366" width="8.88671875" style="4" customWidth="1"/>
    <col min="4367" max="4612" width="8.88671875" style="4"/>
    <col min="4613" max="4613" width="8.88671875" style="4" customWidth="1"/>
    <col min="4614" max="4614" width="8.88671875" style="4"/>
    <col min="4615" max="4616" width="8.88671875" style="4" customWidth="1"/>
    <col min="4617" max="4617" width="8.88671875" style="4"/>
    <col min="4618" max="4622" width="8.88671875" style="4" customWidth="1"/>
    <col min="4623" max="4868" width="8.88671875" style="4"/>
    <col min="4869" max="4869" width="8.88671875" style="4" customWidth="1"/>
    <col min="4870" max="4870" width="8.88671875" style="4"/>
    <col min="4871" max="4872" width="8.88671875" style="4" customWidth="1"/>
    <col min="4873" max="4873" width="8.88671875" style="4"/>
    <col min="4874" max="4878" width="8.88671875" style="4" customWidth="1"/>
    <col min="4879" max="5124" width="8.88671875" style="4"/>
    <col min="5125" max="5125" width="8.88671875" style="4" customWidth="1"/>
    <col min="5126" max="5126" width="8.88671875" style="4"/>
    <col min="5127" max="5128" width="8.88671875" style="4" customWidth="1"/>
    <col min="5129" max="5129" width="8.88671875" style="4"/>
    <col min="5130" max="5134" width="8.88671875" style="4" customWidth="1"/>
    <col min="5135" max="5380" width="8.88671875" style="4"/>
    <col min="5381" max="5381" width="8.88671875" style="4" customWidth="1"/>
    <col min="5382" max="5382" width="8.88671875" style="4"/>
    <col min="5383" max="5384" width="8.88671875" style="4" customWidth="1"/>
    <col min="5385" max="5385" width="8.88671875" style="4"/>
    <col min="5386" max="5390" width="8.88671875" style="4" customWidth="1"/>
    <col min="5391" max="5636" width="8.88671875" style="4"/>
    <col min="5637" max="5637" width="8.88671875" style="4" customWidth="1"/>
    <col min="5638" max="5638" width="8.88671875" style="4"/>
    <col min="5639" max="5640" width="8.88671875" style="4" customWidth="1"/>
    <col min="5641" max="5641" width="8.88671875" style="4"/>
    <col min="5642" max="5646" width="8.88671875" style="4" customWidth="1"/>
    <col min="5647" max="5892" width="8.88671875" style="4"/>
    <col min="5893" max="5893" width="8.88671875" style="4" customWidth="1"/>
    <col min="5894" max="5894" width="8.88671875" style="4"/>
    <col min="5895" max="5896" width="8.88671875" style="4" customWidth="1"/>
    <col min="5897" max="5897" width="8.88671875" style="4"/>
    <col min="5898" max="5902" width="8.88671875" style="4" customWidth="1"/>
    <col min="5903" max="6148" width="8.88671875" style="4"/>
    <col min="6149" max="6149" width="8.88671875" style="4" customWidth="1"/>
    <col min="6150" max="6150" width="8.88671875" style="4"/>
    <col min="6151" max="6152" width="8.88671875" style="4" customWidth="1"/>
    <col min="6153" max="6153" width="8.88671875" style="4"/>
    <col min="6154" max="6158" width="8.88671875" style="4" customWidth="1"/>
    <col min="6159" max="6404" width="8.88671875" style="4"/>
    <col min="6405" max="6405" width="8.88671875" style="4" customWidth="1"/>
    <col min="6406" max="6406" width="8.88671875" style="4"/>
    <col min="6407" max="6408" width="8.88671875" style="4" customWidth="1"/>
    <col min="6409" max="6409" width="8.88671875" style="4"/>
    <col min="6410" max="6414" width="8.88671875" style="4" customWidth="1"/>
    <col min="6415" max="6660" width="8.88671875" style="4"/>
    <col min="6661" max="6661" width="8.88671875" style="4" customWidth="1"/>
    <col min="6662" max="6662" width="8.88671875" style="4"/>
    <col min="6663" max="6664" width="8.88671875" style="4" customWidth="1"/>
    <col min="6665" max="6665" width="8.88671875" style="4"/>
    <col min="6666" max="6670" width="8.88671875" style="4" customWidth="1"/>
    <col min="6671" max="6916" width="8.88671875" style="4"/>
    <col min="6917" max="6917" width="8.88671875" style="4" customWidth="1"/>
    <col min="6918" max="6918" width="8.88671875" style="4"/>
    <col min="6919" max="6920" width="8.88671875" style="4" customWidth="1"/>
    <col min="6921" max="6921" width="8.88671875" style="4"/>
    <col min="6922" max="6926" width="8.88671875" style="4" customWidth="1"/>
    <col min="6927" max="7172" width="8.88671875" style="4"/>
    <col min="7173" max="7173" width="8.88671875" style="4" customWidth="1"/>
    <col min="7174" max="7174" width="8.88671875" style="4"/>
    <col min="7175" max="7176" width="8.88671875" style="4" customWidth="1"/>
    <col min="7177" max="7177" width="8.88671875" style="4"/>
    <col min="7178" max="7182" width="8.88671875" style="4" customWidth="1"/>
    <col min="7183" max="7428" width="8.88671875" style="4"/>
    <col min="7429" max="7429" width="8.88671875" style="4" customWidth="1"/>
    <col min="7430" max="7430" width="8.88671875" style="4"/>
    <col min="7431" max="7432" width="8.88671875" style="4" customWidth="1"/>
    <col min="7433" max="7433" width="8.88671875" style="4"/>
    <col min="7434" max="7438" width="8.88671875" style="4" customWidth="1"/>
    <col min="7439" max="7684" width="8.88671875" style="4"/>
    <col min="7685" max="7685" width="8.88671875" style="4" customWidth="1"/>
    <col min="7686" max="7686" width="8.88671875" style="4"/>
    <col min="7687" max="7688" width="8.88671875" style="4" customWidth="1"/>
    <col min="7689" max="7689" width="8.88671875" style="4"/>
    <col min="7690" max="7694" width="8.88671875" style="4" customWidth="1"/>
    <col min="7695" max="7940" width="8.88671875" style="4"/>
    <col min="7941" max="7941" width="8.88671875" style="4" customWidth="1"/>
    <col min="7942" max="7942" width="8.88671875" style="4"/>
    <col min="7943" max="7944" width="8.88671875" style="4" customWidth="1"/>
    <col min="7945" max="7945" width="8.88671875" style="4"/>
    <col min="7946" max="7950" width="8.88671875" style="4" customWidth="1"/>
    <col min="7951" max="8196" width="8.88671875" style="4"/>
    <col min="8197" max="8197" width="8.88671875" style="4" customWidth="1"/>
    <col min="8198" max="8198" width="8.88671875" style="4"/>
    <col min="8199" max="8200" width="8.88671875" style="4" customWidth="1"/>
    <col min="8201" max="8201" width="8.88671875" style="4"/>
    <col min="8202" max="8206" width="8.88671875" style="4" customWidth="1"/>
    <col min="8207" max="8452" width="8.88671875" style="4"/>
    <col min="8453" max="8453" width="8.88671875" style="4" customWidth="1"/>
    <col min="8454" max="8454" width="8.88671875" style="4"/>
    <col min="8455" max="8456" width="8.88671875" style="4" customWidth="1"/>
    <col min="8457" max="8457" width="8.88671875" style="4"/>
    <col min="8458" max="8462" width="8.88671875" style="4" customWidth="1"/>
    <col min="8463" max="8708" width="8.88671875" style="4"/>
    <col min="8709" max="8709" width="8.88671875" style="4" customWidth="1"/>
    <col min="8710" max="8710" width="8.88671875" style="4"/>
    <col min="8711" max="8712" width="8.88671875" style="4" customWidth="1"/>
    <col min="8713" max="8713" width="8.88671875" style="4"/>
    <col min="8714" max="8718" width="8.88671875" style="4" customWidth="1"/>
    <col min="8719" max="8964" width="8.88671875" style="4"/>
    <col min="8965" max="8965" width="8.88671875" style="4" customWidth="1"/>
    <col min="8966" max="8966" width="8.88671875" style="4"/>
    <col min="8967" max="8968" width="8.88671875" style="4" customWidth="1"/>
    <col min="8969" max="8969" width="8.88671875" style="4"/>
    <col min="8970" max="8974" width="8.88671875" style="4" customWidth="1"/>
    <col min="8975" max="9220" width="8.88671875" style="4"/>
    <col min="9221" max="9221" width="8.88671875" style="4" customWidth="1"/>
    <col min="9222" max="9222" width="8.88671875" style="4"/>
    <col min="9223" max="9224" width="8.88671875" style="4" customWidth="1"/>
    <col min="9225" max="9225" width="8.88671875" style="4"/>
    <col min="9226" max="9230" width="8.88671875" style="4" customWidth="1"/>
    <col min="9231" max="9476" width="8.88671875" style="4"/>
    <col min="9477" max="9477" width="8.88671875" style="4" customWidth="1"/>
    <col min="9478" max="9478" width="8.88671875" style="4"/>
    <col min="9479" max="9480" width="8.88671875" style="4" customWidth="1"/>
    <col min="9481" max="9481" width="8.88671875" style="4"/>
    <col min="9482" max="9486" width="8.88671875" style="4" customWidth="1"/>
    <col min="9487" max="9732" width="8.88671875" style="4"/>
    <col min="9733" max="9733" width="8.88671875" style="4" customWidth="1"/>
    <col min="9734" max="9734" width="8.88671875" style="4"/>
    <col min="9735" max="9736" width="8.88671875" style="4" customWidth="1"/>
    <col min="9737" max="9737" width="8.88671875" style="4"/>
    <col min="9738" max="9742" width="8.88671875" style="4" customWidth="1"/>
    <col min="9743" max="9988" width="8.88671875" style="4"/>
    <col min="9989" max="9989" width="8.88671875" style="4" customWidth="1"/>
    <col min="9990" max="9990" width="8.88671875" style="4"/>
    <col min="9991" max="9992" width="8.88671875" style="4" customWidth="1"/>
    <col min="9993" max="9993" width="8.88671875" style="4"/>
    <col min="9994" max="9998" width="8.88671875" style="4" customWidth="1"/>
    <col min="9999" max="10244" width="8.88671875" style="4"/>
    <col min="10245" max="10245" width="8.88671875" style="4" customWidth="1"/>
    <col min="10246" max="10246" width="8.88671875" style="4"/>
    <col min="10247" max="10248" width="8.88671875" style="4" customWidth="1"/>
    <col min="10249" max="10249" width="8.88671875" style="4"/>
    <col min="10250" max="10254" width="8.88671875" style="4" customWidth="1"/>
    <col min="10255" max="10500" width="8.88671875" style="4"/>
    <col min="10501" max="10501" width="8.88671875" style="4" customWidth="1"/>
    <col min="10502" max="10502" width="8.88671875" style="4"/>
    <col min="10503" max="10504" width="8.88671875" style="4" customWidth="1"/>
    <col min="10505" max="10505" width="8.88671875" style="4"/>
    <col min="10506" max="10510" width="8.88671875" style="4" customWidth="1"/>
    <col min="10511" max="10756" width="8.88671875" style="4"/>
    <col min="10757" max="10757" width="8.88671875" style="4" customWidth="1"/>
    <col min="10758" max="10758" width="8.88671875" style="4"/>
    <col min="10759" max="10760" width="8.88671875" style="4" customWidth="1"/>
    <col min="10761" max="10761" width="8.88671875" style="4"/>
    <col min="10762" max="10766" width="8.88671875" style="4" customWidth="1"/>
    <col min="10767" max="11012" width="8.88671875" style="4"/>
    <col min="11013" max="11013" width="8.88671875" style="4" customWidth="1"/>
    <col min="11014" max="11014" width="8.88671875" style="4"/>
    <col min="11015" max="11016" width="8.88671875" style="4" customWidth="1"/>
    <col min="11017" max="11017" width="8.88671875" style="4"/>
    <col min="11018" max="11022" width="8.88671875" style="4" customWidth="1"/>
    <col min="11023" max="11268" width="8.88671875" style="4"/>
    <col min="11269" max="11269" width="8.88671875" style="4" customWidth="1"/>
    <col min="11270" max="11270" width="8.88671875" style="4"/>
    <col min="11271" max="11272" width="8.88671875" style="4" customWidth="1"/>
    <col min="11273" max="11273" width="8.88671875" style="4"/>
    <col min="11274" max="11278" width="8.88671875" style="4" customWidth="1"/>
    <col min="11279" max="11524" width="8.88671875" style="4"/>
    <col min="11525" max="11525" width="8.88671875" style="4" customWidth="1"/>
    <col min="11526" max="11526" width="8.88671875" style="4"/>
    <col min="11527" max="11528" width="8.88671875" style="4" customWidth="1"/>
    <col min="11529" max="11529" width="8.88671875" style="4"/>
    <col min="11530" max="11534" width="8.88671875" style="4" customWidth="1"/>
    <col min="11535" max="11780" width="8.88671875" style="4"/>
    <col min="11781" max="11781" width="8.88671875" style="4" customWidth="1"/>
    <col min="11782" max="11782" width="8.88671875" style="4"/>
    <col min="11783" max="11784" width="8.88671875" style="4" customWidth="1"/>
    <col min="11785" max="11785" width="8.88671875" style="4"/>
    <col min="11786" max="11790" width="8.88671875" style="4" customWidth="1"/>
    <col min="11791" max="12036" width="8.88671875" style="4"/>
    <col min="12037" max="12037" width="8.88671875" style="4" customWidth="1"/>
    <col min="12038" max="12038" width="8.88671875" style="4"/>
    <col min="12039" max="12040" width="8.88671875" style="4" customWidth="1"/>
    <col min="12041" max="12041" width="8.88671875" style="4"/>
    <col min="12042" max="12046" width="8.88671875" style="4" customWidth="1"/>
    <col min="12047" max="12292" width="8.88671875" style="4"/>
    <col min="12293" max="12293" width="8.88671875" style="4" customWidth="1"/>
    <col min="12294" max="12294" width="8.88671875" style="4"/>
    <col min="12295" max="12296" width="8.88671875" style="4" customWidth="1"/>
    <col min="12297" max="12297" width="8.88671875" style="4"/>
    <col min="12298" max="12302" width="8.88671875" style="4" customWidth="1"/>
    <col min="12303" max="12548" width="8.88671875" style="4"/>
    <col min="12549" max="12549" width="8.88671875" style="4" customWidth="1"/>
    <col min="12550" max="12550" width="8.88671875" style="4"/>
    <col min="12551" max="12552" width="8.88671875" style="4" customWidth="1"/>
    <col min="12553" max="12553" width="8.88671875" style="4"/>
    <col min="12554" max="12558" width="8.88671875" style="4" customWidth="1"/>
    <col min="12559" max="12804" width="8.88671875" style="4"/>
    <col min="12805" max="12805" width="8.88671875" style="4" customWidth="1"/>
    <col min="12806" max="12806" width="8.88671875" style="4"/>
    <col min="12807" max="12808" width="8.88671875" style="4" customWidth="1"/>
    <col min="12809" max="12809" width="8.88671875" style="4"/>
    <col min="12810" max="12814" width="8.88671875" style="4" customWidth="1"/>
    <col min="12815" max="13060" width="8.88671875" style="4"/>
    <col min="13061" max="13061" width="8.88671875" style="4" customWidth="1"/>
    <col min="13062" max="13062" width="8.88671875" style="4"/>
    <col min="13063" max="13064" width="8.88671875" style="4" customWidth="1"/>
    <col min="13065" max="13065" width="8.88671875" style="4"/>
    <col min="13066" max="13070" width="8.88671875" style="4" customWidth="1"/>
    <col min="13071" max="13316" width="8.88671875" style="4"/>
    <col min="13317" max="13317" width="8.88671875" style="4" customWidth="1"/>
    <col min="13318" max="13318" width="8.88671875" style="4"/>
    <col min="13319" max="13320" width="8.88671875" style="4" customWidth="1"/>
    <col min="13321" max="13321" width="8.88671875" style="4"/>
    <col min="13322" max="13326" width="8.88671875" style="4" customWidth="1"/>
    <col min="13327" max="13572" width="8.88671875" style="4"/>
    <col min="13573" max="13573" width="8.88671875" style="4" customWidth="1"/>
    <col min="13574" max="13574" width="8.88671875" style="4"/>
    <col min="13575" max="13576" width="8.88671875" style="4" customWidth="1"/>
    <col min="13577" max="13577" width="8.88671875" style="4"/>
    <col min="13578" max="13582" width="8.88671875" style="4" customWidth="1"/>
    <col min="13583" max="13828" width="8.88671875" style="4"/>
    <col min="13829" max="13829" width="8.88671875" style="4" customWidth="1"/>
    <col min="13830" max="13830" width="8.88671875" style="4"/>
    <col min="13831" max="13832" width="8.88671875" style="4" customWidth="1"/>
    <col min="13833" max="13833" width="8.88671875" style="4"/>
    <col min="13834" max="13838" width="8.88671875" style="4" customWidth="1"/>
    <col min="13839" max="14084" width="8.88671875" style="4"/>
    <col min="14085" max="14085" width="8.88671875" style="4" customWidth="1"/>
    <col min="14086" max="14086" width="8.88671875" style="4"/>
    <col min="14087" max="14088" width="8.88671875" style="4" customWidth="1"/>
    <col min="14089" max="14089" width="8.88671875" style="4"/>
    <col min="14090" max="14094" width="8.88671875" style="4" customWidth="1"/>
    <col min="14095" max="14340" width="8.88671875" style="4"/>
    <col min="14341" max="14341" width="8.88671875" style="4" customWidth="1"/>
    <col min="14342" max="14342" width="8.88671875" style="4"/>
    <col min="14343" max="14344" width="8.88671875" style="4" customWidth="1"/>
    <col min="14345" max="14345" width="8.88671875" style="4"/>
    <col min="14346" max="14350" width="8.88671875" style="4" customWidth="1"/>
    <col min="14351" max="14596" width="8.88671875" style="4"/>
    <col min="14597" max="14597" width="8.88671875" style="4" customWidth="1"/>
    <col min="14598" max="14598" width="8.88671875" style="4"/>
    <col min="14599" max="14600" width="8.88671875" style="4" customWidth="1"/>
    <col min="14601" max="14601" width="8.88671875" style="4"/>
    <col min="14602" max="14606" width="8.88671875" style="4" customWidth="1"/>
    <col min="14607" max="14852" width="8.88671875" style="4"/>
    <col min="14853" max="14853" width="8.88671875" style="4" customWidth="1"/>
    <col min="14854" max="14854" width="8.88671875" style="4"/>
    <col min="14855" max="14856" width="8.88671875" style="4" customWidth="1"/>
    <col min="14857" max="14857" width="8.88671875" style="4"/>
    <col min="14858" max="14862" width="8.88671875" style="4" customWidth="1"/>
    <col min="14863" max="15108" width="8.88671875" style="4"/>
    <col min="15109" max="15109" width="8.88671875" style="4" customWidth="1"/>
    <col min="15110" max="15110" width="8.88671875" style="4"/>
    <col min="15111" max="15112" width="8.88671875" style="4" customWidth="1"/>
    <col min="15113" max="15113" width="8.88671875" style="4"/>
    <col min="15114" max="15118" width="8.88671875" style="4" customWidth="1"/>
    <col min="15119" max="15364" width="8.88671875" style="4"/>
    <col min="15365" max="15365" width="8.88671875" style="4" customWidth="1"/>
    <col min="15366" max="15366" width="8.88671875" style="4"/>
    <col min="15367" max="15368" width="8.88671875" style="4" customWidth="1"/>
    <col min="15369" max="15369" width="8.88671875" style="4"/>
    <col min="15370" max="15374" width="8.88671875" style="4" customWidth="1"/>
    <col min="15375" max="15620" width="8.88671875" style="4"/>
    <col min="15621" max="15621" width="8.88671875" style="4" customWidth="1"/>
    <col min="15622" max="15622" width="8.88671875" style="4"/>
    <col min="15623" max="15624" width="8.88671875" style="4" customWidth="1"/>
    <col min="15625" max="15625" width="8.88671875" style="4"/>
    <col min="15626" max="15630" width="8.88671875" style="4" customWidth="1"/>
    <col min="15631" max="15876" width="8.88671875" style="4"/>
    <col min="15877" max="15877" width="8.88671875" style="4" customWidth="1"/>
    <col min="15878" max="15878" width="8.88671875" style="4"/>
    <col min="15879" max="15880" width="8.88671875" style="4" customWidth="1"/>
    <col min="15881" max="15881" width="8.88671875" style="4"/>
    <col min="15882" max="15886" width="8.88671875" style="4" customWidth="1"/>
    <col min="15887" max="16132" width="8.88671875" style="4"/>
    <col min="16133" max="16133" width="8.88671875" style="4" customWidth="1"/>
    <col min="16134" max="16134" width="8.88671875" style="4"/>
    <col min="16135" max="16136" width="8.88671875" style="4" customWidth="1"/>
    <col min="16137" max="16137" width="8.88671875" style="4"/>
    <col min="16138" max="16142" width="8.88671875" style="4" customWidth="1"/>
    <col min="16143" max="16384" width="8.88671875" style="4"/>
  </cols>
  <sheetData>
    <row r="1" spans="1:14" ht="20.399999999999999">
      <c r="A1" s="16" t="s">
        <v>167</v>
      </c>
    </row>
    <row r="2" spans="1:14">
      <c r="A2" s="19" t="s">
        <v>162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4">
      <c r="A3" s="19" t="s">
        <v>11</v>
      </c>
      <c r="B3" s="19">
        <v>0.85185303514376998</v>
      </c>
      <c r="C3" s="19">
        <v>0.85652665589660704</v>
      </c>
      <c r="D3" s="19">
        <v>0.86738255033556999</v>
      </c>
      <c r="E3" s="19">
        <v>0.85756412398000004</v>
      </c>
      <c r="F3" s="19">
        <v>0.85954123697399998</v>
      </c>
      <c r="G3" s="19"/>
      <c r="H3" s="19"/>
      <c r="I3" s="19"/>
      <c r="J3" s="19"/>
      <c r="K3" s="19"/>
      <c r="L3" s="19"/>
      <c r="M3" s="19"/>
    </row>
    <row r="4" spans="1:14">
      <c r="A4" s="19" t="s">
        <v>12</v>
      </c>
      <c r="B4" s="19">
        <v>0.84615384615384603</v>
      </c>
      <c r="C4" s="19">
        <v>0.8617992177314211</v>
      </c>
      <c r="D4" s="19">
        <v>0.83201991465149405</v>
      </c>
      <c r="E4" s="19">
        <v>0.85375426939999999</v>
      </c>
      <c r="F4" s="19">
        <v>0.83956419370000002</v>
      </c>
      <c r="G4" s="19"/>
      <c r="H4" s="19"/>
      <c r="I4" s="19"/>
      <c r="J4" s="19"/>
      <c r="K4" s="19"/>
      <c r="L4" s="19"/>
      <c r="M4" s="19"/>
      <c r="N4" s="4" t="s">
        <v>110</v>
      </c>
    </row>
    <row r="5" spans="1:14">
      <c r="A5" s="19" t="s">
        <v>17</v>
      </c>
      <c r="B5" s="19">
        <v>0.83065853658536604</v>
      </c>
      <c r="C5" s="19">
        <v>0.84042229199372098</v>
      </c>
      <c r="D5" s="19">
        <v>0.83551368760064404</v>
      </c>
      <c r="E5" s="19">
        <v>0.8324952176</v>
      </c>
      <c r="F5" s="19">
        <v>0.83841296570000001</v>
      </c>
      <c r="G5" s="19"/>
      <c r="H5" s="19"/>
      <c r="I5" s="19"/>
      <c r="J5" s="19"/>
      <c r="K5" s="19"/>
      <c r="L5" s="19"/>
      <c r="M5" s="19"/>
    </row>
    <row r="6" spans="1:14">
      <c r="A6" s="19" t="s">
        <v>19</v>
      </c>
      <c r="B6" s="19">
        <v>0.83939490445859899</v>
      </c>
      <c r="C6" s="19">
        <v>0.82518927444794998</v>
      </c>
      <c r="D6" s="19">
        <v>0.80987804878048797</v>
      </c>
      <c r="E6" s="19">
        <v>0.81658329465099999</v>
      </c>
      <c r="F6" s="19">
        <v>0.83276511335699999</v>
      </c>
      <c r="G6" s="19"/>
      <c r="H6" s="19"/>
      <c r="I6" s="19"/>
      <c r="J6" s="19"/>
      <c r="K6" s="19"/>
      <c r="L6" s="19"/>
      <c r="M6" s="19"/>
    </row>
    <row r="7" spans="1:14">
      <c r="A7" s="19" t="s">
        <v>21</v>
      </c>
      <c r="B7" s="19">
        <v>0.85604081632653095</v>
      </c>
      <c r="C7" s="19">
        <v>0.82591637630661996</v>
      </c>
      <c r="D7" s="19">
        <v>0.84988441330998299</v>
      </c>
      <c r="E7" s="19">
        <v>0.83459723650999995</v>
      </c>
      <c r="F7" s="19">
        <v>0.85264123697452499</v>
      </c>
      <c r="G7" s="19"/>
      <c r="H7" s="19"/>
      <c r="I7" s="19"/>
      <c r="J7" s="19"/>
      <c r="K7" s="19"/>
      <c r="L7" s="19"/>
      <c r="M7" s="19"/>
    </row>
    <row r="8" spans="1:14">
      <c r="A8" s="19" t="s">
        <v>73</v>
      </c>
      <c r="B8" s="19">
        <f>AVERAGE(B3:F3)</f>
        <v>0.85857352046598945</v>
      </c>
      <c r="C8" s="19">
        <f>STDEV(B3:F3)</f>
        <v>5.6769036736703232E-3</v>
      </c>
      <c r="D8" s="30" t="s">
        <v>13</v>
      </c>
      <c r="G8" s="19"/>
      <c r="H8" s="19"/>
      <c r="I8" s="19"/>
      <c r="J8" s="19"/>
      <c r="K8" s="19"/>
      <c r="L8" s="19"/>
      <c r="M8" s="19"/>
    </row>
    <row r="9" spans="1:14">
      <c r="A9" s="19" t="s">
        <v>67</v>
      </c>
      <c r="B9" s="19">
        <f>AVERAGE(B4:F4)</f>
        <v>0.84665828832735224</v>
      </c>
      <c r="C9" s="19">
        <f>STDEV(B4:F4)</f>
        <v>1.1666868849060031E-2</v>
      </c>
      <c r="D9" s="30" t="s">
        <v>35</v>
      </c>
      <c r="G9" s="19"/>
      <c r="H9" s="19"/>
      <c r="I9" s="19"/>
      <c r="J9" s="19"/>
      <c r="K9" s="19"/>
      <c r="L9" s="19"/>
      <c r="M9" s="19"/>
    </row>
    <row r="10" spans="1:14">
      <c r="A10" s="19" t="s">
        <v>68</v>
      </c>
      <c r="B10" s="19">
        <f>AVERAGE(B5:F5)</f>
        <v>0.8355005398959463</v>
      </c>
      <c r="C10" s="19">
        <f>STDEV(B5:F5)</f>
        <v>4.0367994376853912E-3</v>
      </c>
      <c r="D10" s="30" t="s">
        <v>35</v>
      </c>
      <c r="G10" s="19"/>
      <c r="H10" s="19"/>
      <c r="I10" s="19"/>
      <c r="J10" s="19"/>
      <c r="K10" s="19"/>
      <c r="L10" s="19"/>
      <c r="M10" s="19"/>
    </row>
    <row r="11" spans="1:14">
      <c r="A11" s="19" t="s">
        <v>69</v>
      </c>
      <c r="B11" s="19">
        <f>AVERAGE(B6:F6)</f>
        <v>0.82476212713900732</v>
      </c>
      <c r="C11" s="19">
        <f>STDEV(B6:F6)</f>
        <v>1.1903544690165847E-2</v>
      </c>
      <c r="D11" s="30" t="s">
        <v>16</v>
      </c>
      <c r="G11" s="19"/>
      <c r="H11" s="19"/>
      <c r="I11" s="19"/>
      <c r="J11" s="19"/>
      <c r="K11" s="19"/>
      <c r="L11" s="19"/>
      <c r="M11" s="19"/>
    </row>
    <row r="12" spans="1:14">
      <c r="A12" s="19" t="s">
        <v>70</v>
      </c>
      <c r="B12" s="19">
        <f>AVERAGE(B7:F7)</f>
        <v>0.84381601588553179</v>
      </c>
      <c r="C12" s="19">
        <f>STDEV(B7:F7)</f>
        <v>1.2937723047571272E-2</v>
      </c>
      <c r="D12" s="30" t="s">
        <v>35</v>
      </c>
      <c r="G12" s="19"/>
      <c r="H12" s="19"/>
      <c r="I12" s="19"/>
      <c r="J12" s="19"/>
      <c r="K12" s="19"/>
      <c r="L12" s="19"/>
      <c r="M12" s="19"/>
    </row>
    <row r="13" spans="1:14">
      <c r="A13" s="19" t="s">
        <v>163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</row>
    <row r="14" spans="1:14">
      <c r="A14" s="19" t="s">
        <v>11</v>
      </c>
      <c r="B14" s="19">
        <v>0.80786026200873362</v>
      </c>
      <c r="C14" s="19">
        <v>0.79229122055674517</v>
      </c>
      <c r="D14" s="19">
        <v>0.81171548117154813</v>
      </c>
      <c r="E14" s="19">
        <v>0.80246988531764996</v>
      </c>
      <c r="F14" s="19">
        <v>0.80654123985477</v>
      </c>
      <c r="G14" s="19"/>
      <c r="H14" s="19"/>
      <c r="I14" s="19"/>
      <c r="J14" s="19"/>
      <c r="K14" s="19"/>
      <c r="L14" s="19"/>
      <c r="M14" s="19"/>
    </row>
    <row r="15" spans="1:14">
      <c r="A15" s="19" t="s">
        <v>12</v>
      </c>
      <c r="B15" s="19">
        <v>0.77941995359628802</v>
      </c>
      <c r="C15" s="19">
        <v>0.80130044843049297</v>
      </c>
      <c r="D15" s="19">
        <v>0.79484018264840195</v>
      </c>
      <c r="E15" s="19">
        <v>0.78269745881670005</v>
      </c>
      <c r="F15" s="19">
        <v>0.80126521578999998</v>
      </c>
      <c r="G15" s="19"/>
      <c r="H15" s="19"/>
      <c r="I15" s="19"/>
      <c r="J15" s="19"/>
      <c r="K15" s="19"/>
      <c r="L15" s="19"/>
      <c r="M15" s="19"/>
    </row>
    <row r="16" spans="1:14">
      <c r="A16" s="19" t="s">
        <v>17</v>
      </c>
      <c r="B16" s="19">
        <v>0.76266365688487603</v>
      </c>
      <c r="C16" s="19">
        <v>0.77714285714285702</v>
      </c>
      <c r="D16" s="19">
        <v>0.78744186046511599</v>
      </c>
      <c r="E16" s="19">
        <v>0.76549824550000001</v>
      </c>
      <c r="F16" s="19">
        <v>0.78621236949999995</v>
      </c>
      <c r="G16" s="19"/>
      <c r="H16" s="19"/>
      <c r="I16" s="19"/>
      <c r="J16" s="19"/>
      <c r="K16" s="19"/>
      <c r="L16" s="19"/>
      <c r="M16" s="19"/>
    </row>
    <row r="17" spans="1:15">
      <c r="A17" s="19" t="s">
        <v>19</v>
      </c>
      <c r="B17" s="19">
        <v>0.75714285714285701</v>
      </c>
      <c r="C17" s="19">
        <v>0.77926829268292697</v>
      </c>
      <c r="D17" s="19">
        <v>0.761779448621554</v>
      </c>
      <c r="E17" s="19">
        <v>0.75945326000000002</v>
      </c>
      <c r="F17" s="19">
        <v>0.77248923000000003</v>
      </c>
      <c r="G17" s="19"/>
      <c r="H17" s="19"/>
      <c r="I17" s="19"/>
      <c r="J17" s="19"/>
      <c r="K17" s="19"/>
      <c r="L17" s="19"/>
      <c r="M17" s="19"/>
    </row>
    <row r="18" spans="1:15">
      <c r="A18" s="19" t="s">
        <v>21</v>
      </c>
      <c r="B18" s="19">
        <v>0.78112499999999996</v>
      </c>
      <c r="C18" s="19">
        <v>0.78570334928229701</v>
      </c>
      <c r="D18" s="19">
        <v>0.78069230769230802</v>
      </c>
      <c r="E18" s="19">
        <v>0.78349586999999998</v>
      </c>
      <c r="F18" s="19">
        <v>0.78122569745600001</v>
      </c>
      <c r="G18" s="19"/>
      <c r="H18" s="19"/>
      <c r="I18" s="19"/>
      <c r="J18" s="19"/>
      <c r="K18" s="19"/>
      <c r="L18" s="19"/>
      <c r="M18" s="19"/>
    </row>
    <row r="19" spans="1:15">
      <c r="A19" s="19" t="s">
        <v>66</v>
      </c>
      <c r="B19" s="19">
        <f>AVERAGE(B14:F14)</f>
        <v>0.80417561778188928</v>
      </c>
      <c r="C19" s="19">
        <f>STDEV(B14:F14)</f>
        <v>7.4190756069979595E-3</v>
      </c>
      <c r="D19" s="30" t="s">
        <v>13</v>
      </c>
      <c r="G19" s="19"/>
      <c r="H19" s="19"/>
      <c r="I19" s="19"/>
      <c r="J19" s="19"/>
      <c r="K19" s="19"/>
      <c r="L19" s="19"/>
      <c r="M19" s="19"/>
    </row>
    <row r="20" spans="1:15">
      <c r="A20" s="19" t="s">
        <v>67</v>
      </c>
      <c r="B20" s="19">
        <f>AVERAGE(B15:F15)</f>
        <v>0.7919046518563766</v>
      </c>
      <c r="C20" s="19">
        <f>STDEV(B15:F15)</f>
        <v>1.0309687019544822E-2</v>
      </c>
      <c r="D20" s="30" t="s">
        <v>35</v>
      </c>
      <c r="G20" s="19"/>
      <c r="H20" s="19"/>
      <c r="I20" s="19"/>
      <c r="J20" s="19"/>
      <c r="K20" s="19"/>
      <c r="L20" s="19"/>
      <c r="M20" s="19"/>
    </row>
    <row r="21" spans="1:15">
      <c r="A21" s="19" t="s">
        <v>68</v>
      </c>
      <c r="B21" s="19">
        <f>AVERAGE(B16:F16)</f>
        <v>0.77579179789856978</v>
      </c>
      <c r="C21" s="19">
        <f>STDEV(B16:F16)</f>
        <v>1.1450359588721197E-2</v>
      </c>
      <c r="D21" s="30" t="s">
        <v>71</v>
      </c>
      <c r="G21" s="19"/>
      <c r="H21" s="19"/>
      <c r="I21" s="19"/>
      <c r="J21" s="19"/>
      <c r="K21" s="19"/>
      <c r="L21" s="19"/>
      <c r="M21" s="19"/>
    </row>
    <row r="22" spans="1:15">
      <c r="A22" s="19" t="s">
        <v>69</v>
      </c>
      <c r="B22" s="19">
        <f>AVERAGE(B17:F17)</f>
        <v>0.76602661768946756</v>
      </c>
      <c r="C22" s="19">
        <f>STDEV(B17:F17)</f>
        <v>9.4508728745456624E-3</v>
      </c>
      <c r="D22" s="30" t="s">
        <v>14</v>
      </c>
      <c r="G22" s="19"/>
      <c r="H22" s="19"/>
      <c r="I22" s="19"/>
      <c r="J22" s="19"/>
      <c r="K22" s="19"/>
      <c r="L22" s="19"/>
      <c r="M22" s="19"/>
    </row>
    <row r="23" spans="1:15">
      <c r="A23" s="19" t="s">
        <v>70</v>
      </c>
      <c r="B23" s="19">
        <f>AVERAGE(B18:F18)</f>
        <v>0.78244844488612098</v>
      </c>
      <c r="C23" s="19">
        <f>STDEV(B18:F18)</f>
        <v>2.1226244065655551E-3</v>
      </c>
      <c r="D23" s="30" t="s">
        <v>71</v>
      </c>
      <c r="G23" s="19"/>
      <c r="H23" s="19"/>
      <c r="I23" s="19"/>
      <c r="J23" s="19"/>
      <c r="K23" s="19"/>
      <c r="L23" s="19"/>
      <c r="M23" s="19"/>
    </row>
    <row r="24" spans="1:15">
      <c r="A24" s="19" t="s">
        <v>164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5">
      <c r="A25" s="19" t="s">
        <v>11</v>
      </c>
      <c r="B25" s="19">
        <v>0.68932714617169399</v>
      </c>
      <c r="C25" s="19">
        <v>0.70986547085201801</v>
      </c>
      <c r="D25" s="19">
        <v>0.72100456621004605</v>
      </c>
      <c r="E25" s="19">
        <v>0.7024569874562</v>
      </c>
      <c r="F25" s="19">
        <v>0.7110456235789</v>
      </c>
      <c r="G25" s="19"/>
      <c r="H25" s="19"/>
      <c r="I25" s="19"/>
      <c r="J25" s="19"/>
      <c r="K25" s="19"/>
      <c r="L25" s="19"/>
      <c r="M25" s="19"/>
    </row>
    <row r="26" spans="1:15">
      <c r="A26" s="19" t="s">
        <v>12</v>
      </c>
      <c r="B26" s="19">
        <v>0.668689956331878</v>
      </c>
      <c r="C26" s="19">
        <v>0.646659528907923</v>
      </c>
      <c r="D26" s="19">
        <v>0.67292887029288695</v>
      </c>
      <c r="E26" s="19">
        <v>0.65389354125499999</v>
      </c>
      <c r="F26" s="19">
        <v>0.67252164489999999</v>
      </c>
      <c r="G26" s="19"/>
      <c r="H26" s="19"/>
      <c r="I26" s="19"/>
      <c r="J26" s="19"/>
      <c r="K26" s="19"/>
      <c r="L26" s="19"/>
      <c r="M26" s="19"/>
    </row>
    <row r="27" spans="1:15">
      <c r="A27" s="19" t="s">
        <v>17</v>
      </c>
      <c r="B27" s="19">
        <v>0.58821670428893902</v>
      </c>
      <c r="C27" s="19">
        <v>0.60428571428571398</v>
      </c>
      <c r="D27" s="19">
        <v>0.57627906976744203</v>
      </c>
      <c r="E27" s="19">
        <v>0.57641225679999997</v>
      </c>
      <c r="F27" s="19">
        <v>0.60283357697999995</v>
      </c>
      <c r="G27" s="19"/>
      <c r="H27" s="19"/>
      <c r="I27" s="19"/>
      <c r="J27" s="19"/>
      <c r="K27" s="19"/>
      <c r="L27" s="19"/>
      <c r="M27" s="19"/>
    </row>
    <row r="28" spans="1:15">
      <c r="A28" s="19" t="s">
        <v>19</v>
      </c>
      <c r="B28" s="19">
        <v>0.59047619047619004</v>
      </c>
      <c r="C28" s="19">
        <v>0.551219512195122</v>
      </c>
      <c r="D28" s="19">
        <v>0.546115288220551</v>
      </c>
      <c r="E28" s="19">
        <v>0.57074123569869994</v>
      </c>
      <c r="F28" s="19">
        <v>0.55469752219669999</v>
      </c>
      <c r="G28" s="19"/>
      <c r="H28" s="19"/>
      <c r="I28" s="19"/>
      <c r="J28" s="19"/>
      <c r="K28" s="19"/>
      <c r="L28" s="19"/>
      <c r="M28" s="19"/>
    </row>
    <row r="29" spans="1:15">
      <c r="A29" s="19" t="s">
        <v>21</v>
      </c>
      <c r="B29" s="19">
        <v>0.61083333333333301</v>
      </c>
      <c r="C29" s="19">
        <v>0.63545454545454505</v>
      </c>
      <c r="D29" s="19">
        <v>0.59961538461538499</v>
      </c>
      <c r="E29" s="19">
        <v>0.60298752215999996</v>
      </c>
      <c r="F29" s="19">
        <v>0.62679542238999997</v>
      </c>
      <c r="G29" s="19"/>
      <c r="H29" s="19"/>
      <c r="I29" s="19"/>
      <c r="J29" s="19"/>
      <c r="K29" s="19"/>
      <c r="L29" s="19"/>
      <c r="M29" s="19"/>
    </row>
    <row r="30" spans="1:15">
      <c r="A30" s="19" t="s">
        <v>66</v>
      </c>
      <c r="B30" s="19">
        <f>AVERAGE(B25:F25)</f>
        <v>0.70673995885377161</v>
      </c>
      <c r="C30" s="19">
        <f>STDEV(B25:F25)</f>
        <v>1.17615526876622E-2</v>
      </c>
      <c r="D30" s="30" t="s">
        <v>13</v>
      </c>
      <c r="G30" s="19"/>
      <c r="H30" s="19"/>
      <c r="I30" s="19"/>
      <c r="J30" s="19"/>
      <c r="K30" s="19"/>
      <c r="L30" s="19"/>
      <c r="M30" s="19"/>
    </row>
    <row r="31" spans="1:15">
      <c r="A31" s="19" t="s">
        <v>67</v>
      </c>
      <c r="B31" s="19">
        <f>AVERAGE(B26:F26)</f>
        <v>0.66293870833753754</v>
      </c>
      <c r="C31" s="19">
        <f>STDEV(B26:F26)</f>
        <v>1.195344712833187E-2</v>
      </c>
      <c r="D31" s="30" t="s">
        <v>16</v>
      </c>
      <c r="G31" s="19"/>
      <c r="H31" s="19"/>
      <c r="I31" s="19"/>
      <c r="J31" s="19"/>
      <c r="K31" s="19"/>
      <c r="L31" s="19"/>
      <c r="M31" s="19"/>
    </row>
    <row r="32" spans="1:15">
      <c r="A32" s="19" t="s">
        <v>68</v>
      </c>
      <c r="B32" s="19">
        <f>AVERAGE(B27:F27)</f>
        <v>0.58960546442441897</v>
      </c>
      <c r="C32" s="19">
        <f>STDEV(B27:F27)</f>
        <v>1.3638867937457281E-2</v>
      </c>
      <c r="D32" s="30" t="s">
        <v>72</v>
      </c>
      <c r="G32" s="19"/>
      <c r="H32" s="19"/>
      <c r="I32" s="19"/>
      <c r="J32" s="19"/>
      <c r="K32" s="19"/>
      <c r="L32" s="19"/>
      <c r="M32" s="19"/>
      <c r="O32" s="20" t="s">
        <v>78</v>
      </c>
    </row>
    <row r="33" spans="1:13">
      <c r="A33" s="19" t="s">
        <v>69</v>
      </c>
      <c r="B33" s="19">
        <f>AVERAGE(B28:F28)</f>
        <v>0.56264994975745264</v>
      </c>
      <c r="C33" s="19">
        <f>STDEV(B28:F28)</f>
        <v>1.8076639758507373E-2</v>
      </c>
      <c r="D33" s="30" t="s">
        <v>18</v>
      </c>
      <c r="G33" s="19"/>
      <c r="H33" s="19"/>
      <c r="I33" s="19"/>
      <c r="J33" s="19"/>
      <c r="K33" s="19"/>
      <c r="L33" s="19"/>
      <c r="M33" s="19"/>
    </row>
    <row r="34" spans="1:13">
      <c r="A34" s="19" t="s">
        <v>70</v>
      </c>
      <c r="B34" s="19">
        <f>AVERAGE(B29:F29)</f>
        <v>0.61513724159065253</v>
      </c>
      <c r="C34" s="19">
        <f>STDEV(B29:F29)</f>
        <v>1.5457792277195315E-2</v>
      </c>
      <c r="D34" s="30" t="s">
        <v>14</v>
      </c>
      <c r="G34" s="19"/>
      <c r="H34" s="19"/>
      <c r="I34" s="19"/>
      <c r="J34" s="19"/>
      <c r="K34" s="19"/>
      <c r="L34" s="19"/>
      <c r="M34" s="19"/>
    </row>
    <row r="35" spans="1:13">
      <c r="A35" s="1" t="s">
        <v>165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</row>
    <row r="36" spans="1:13">
      <c r="A36" s="19" t="s">
        <v>11</v>
      </c>
      <c r="B36" s="19">
        <v>0.88441044265174285</v>
      </c>
      <c r="C36" s="19">
        <v>0.88589176786613733</v>
      </c>
      <c r="D36" s="19">
        <v>0.90710633653128081</v>
      </c>
      <c r="E36" s="19">
        <v>0.90109875236148995</v>
      </c>
      <c r="F36" s="19">
        <v>0.88401456326570005</v>
      </c>
      <c r="G36" s="19"/>
      <c r="H36" s="19"/>
      <c r="I36" s="19"/>
      <c r="J36" s="19"/>
      <c r="K36" s="19"/>
      <c r="L36" s="19"/>
      <c r="M36" s="19"/>
    </row>
    <row r="37" spans="1:13">
      <c r="A37" s="19" t="s">
        <v>12</v>
      </c>
      <c r="B37" s="19">
        <v>0.82772972972973002</v>
      </c>
      <c r="C37" s="19">
        <v>0.81618918918918937</v>
      </c>
      <c r="D37" s="19">
        <v>0.82902061855670095</v>
      </c>
      <c r="E37" s="19">
        <v>0.82246257563000003</v>
      </c>
      <c r="F37" s="19">
        <v>0.82610289739999998</v>
      </c>
      <c r="G37" s="19"/>
      <c r="H37" s="19"/>
      <c r="I37" s="19"/>
      <c r="J37" s="19"/>
      <c r="K37" s="19"/>
      <c r="L37" s="19"/>
      <c r="M37" s="19"/>
    </row>
    <row r="38" spans="1:13">
      <c r="A38" s="19" t="s">
        <v>17</v>
      </c>
      <c r="B38" s="19">
        <v>0.77126620493695597</v>
      </c>
      <c r="C38" s="19">
        <v>0.77757352941176439</v>
      </c>
      <c r="D38" s="19">
        <v>0.73183697578263485</v>
      </c>
      <c r="E38" s="19">
        <v>0.74812369540000001</v>
      </c>
      <c r="F38" s="19">
        <v>0.77241236520000001</v>
      </c>
      <c r="G38" s="19"/>
      <c r="H38" s="19"/>
      <c r="I38" s="19"/>
      <c r="J38" s="19"/>
      <c r="K38" s="19"/>
      <c r="L38" s="19"/>
      <c r="M38" s="19"/>
    </row>
    <row r="39" spans="1:13">
      <c r="A39" s="19" t="s">
        <v>19</v>
      </c>
      <c r="B39" s="19">
        <v>0.77987421383647759</v>
      </c>
      <c r="C39" s="19">
        <v>0.70735524256651006</v>
      </c>
      <c r="D39" s="19">
        <v>0.71689422602401653</v>
      </c>
      <c r="E39" s="19">
        <v>0.728453711</v>
      </c>
      <c r="F39" s="19">
        <v>0.74016896314528702</v>
      </c>
      <c r="G39" s="19"/>
      <c r="H39" s="19"/>
      <c r="I39" s="19"/>
      <c r="J39" s="19"/>
      <c r="K39" s="19"/>
      <c r="L39" s="19"/>
      <c r="M39" s="19"/>
    </row>
    <row r="40" spans="1:13">
      <c r="A40" s="19" t="s">
        <v>21</v>
      </c>
      <c r="B40" s="19">
        <v>0.78199178535232272</v>
      </c>
      <c r="C40" s="19">
        <v>0.80877158794728676</v>
      </c>
      <c r="D40" s="19">
        <v>0.76805596610503524</v>
      </c>
      <c r="E40" s="19">
        <v>0.77563197756000002</v>
      </c>
      <c r="F40" s="19">
        <v>0.79816944199999995</v>
      </c>
      <c r="G40" s="19"/>
      <c r="H40" s="19"/>
      <c r="I40" s="19"/>
      <c r="J40" s="19"/>
      <c r="K40" s="19"/>
      <c r="L40" s="19"/>
      <c r="M40" s="19"/>
    </row>
    <row r="41" spans="1:13">
      <c r="A41" s="19" t="s">
        <v>74</v>
      </c>
      <c r="B41" s="19">
        <f>AVERAGE(B36:F36)</f>
        <v>0.89250437253527026</v>
      </c>
      <c r="C41" s="19">
        <f>STDEV(B36:F36)</f>
        <v>1.0821227056594569E-2</v>
      </c>
      <c r="D41" s="30" t="s">
        <v>13</v>
      </c>
      <c r="G41" s="19"/>
      <c r="H41" s="19"/>
      <c r="I41" s="19"/>
      <c r="J41" s="19"/>
      <c r="K41" s="19"/>
      <c r="L41" s="19"/>
      <c r="M41" s="19"/>
    </row>
    <row r="42" spans="1:13">
      <c r="A42" s="19" t="s">
        <v>75</v>
      </c>
      <c r="B42" s="19">
        <f>AVERAGE(B37:F37)</f>
        <v>0.82430100210112411</v>
      </c>
      <c r="C42" s="19">
        <f>STDEV(B37:F37)</f>
        <v>5.1589509571953957E-3</v>
      </c>
      <c r="D42" s="30" t="s">
        <v>16</v>
      </c>
      <c r="G42" s="19"/>
      <c r="H42" s="19"/>
      <c r="I42" s="19"/>
      <c r="J42" s="19"/>
      <c r="K42" s="19"/>
      <c r="L42" s="19"/>
      <c r="M42" s="19"/>
    </row>
    <row r="43" spans="1:13">
      <c r="A43" s="19" t="s">
        <v>76</v>
      </c>
      <c r="B43" s="19">
        <f>AVERAGE(B38:F38)</f>
        <v>0.76024255414627107</v>
      </c>
      <c r="C43" s="19">
        <f>STDEV(B38:F38)</f>
        <v>1.9517501767492687E-2</v>
      </c>
      <c r="D43" s="30" t="s">
        <v>72</v>
      </c>
      <c r="G43" s="19"/>
      <c r="H43" s="19"/>
      <c r="I43" s="19"/>
      <c r="J43" s="19"/>
      <c r="K43" s="19"/>
      <c r="L43" s="19"/>
      <c r="M43" s="19"/>
    </row>
    <row r="44" spans="1:13">
      <c r="A44" s="19" t="s">
        <v>69</v>
      </c>
      <c r="B44" s="19">
        <f>AVERAGE(B39:F39)</f>
        <v>0.73454927131445813</v>
      </c>
      <c r="C44" s="19">
        <f>STDEV(B39:F39)</f>
        <v>2.8170476700780288E-2</v>
      </c>
      <c r="D44" s="30" t="s">
        <v>18</v>
      </c>
      <c r="G44" s="19"/>
      <c r="H44" s="19"/>
      <c r="I44" s="19"/>
      <c r="J44" s="19"/>
      <c r="K44" s="19"/>
      <c r="L44" s="19"/>
      <c r="M44" s="19"/>
    </row>
    <row r="45" spans="1:13">
      <c r="A45" s="19" t="s">
        <v>70</v>
      </c>
      <c r="B45" s="19">
        <f>AVERAGE(B40:F40)</f>
        <v>0.78652415179292878</v>
      </c>
      <c r="C45" s="19">
        <f>STDEV(B40:F40)</f>
        <v>1.6664459840661408E-2</v>
      </c>
      <c r="D45" s="30" t="s">
        <v>71</v>
      </c>
      <c r="G45" s="19"/>
      <c r="H45" s="19"/>
      <c r="I45" s="19"/>
      <c r="J45" s="19"/>
      <c r="K45" s="19"/>
      <c r="L45" s="19"/>
      <c r="M45" s="19"/>
    </row>
    <row r="46" spans="1:13">
      <c r="A46" s="19" t="s">
        <v>166</v>
      </c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</row>
    <row r="47" spans="1:13">
      <c r="A47" s="19" t="s">
        <v>11</v>
      </c>
      <c r="B47" s="19">
        <v>1.1567112266814099</v>
      </c>
      <c r="C47" s="19">
        <v>1.1866204765877499</v>
      </c>
      <c r="D47" s="19">
        <v>1.06797805493082</v>
      </c>
      <c r="E47" s="19">
        <v>1.115965237782</v>
      </c>
      <c r="F47" s="19">
        <v>1.15832856279</v>
      </c>
      <c r="G47" s="19"/>
      <c r="H47" s="19"/>
      <c r="I47" s="19"/>
      <c r="J47" s="19"/>
      <c r="K47" s="19"/>
      <c r="L47" s="19"/>
      <c r="M47" s="19"/>
    </row>
    <row r="48" spans="1:13">
      <c r="A48" s="19" t="s">
        <v>12</v>
      </c>
      <c r="B48" s="19">
        <v>1.3507670623488</v>
      </c>
      <c r="C48" s="19">
        <v>1.31000671933979</v>
      </c>
      <c r="D48" s="19">
        <v>1.2324869303517501</v>
      </c>
      <c r="E48" s="19">
        <v>1.266545265</v>
      </c>
      <c r="F48" s="19">
        <v>1.3292654288000001</v>
      </c>
      <c r="G48" s="19"/>
      <c r="H48" s="19"/>
      <c r="I48" s="19"/>
      <c r="J48" s="19"/>
      <c r="K48" s="19"/>
      <c r="L48" s="19"/>
      <c r="M48" s="19"/>
    </row>
    <row r="49" spans="1:13">
      <c r="A49" s="19" t="s">
        <v>17</v>
      </c>
      <c r="B49" s="19">
        <v>1.56689431777235</v>
      </c>
      <c r="C49" s="19">
        <v>1.6031272663263301</v>
      </c>
      <c r="D49" s="19">
        <v>1.52746603192826</v>
      </c>
      <c r="E49" s="19">
        <v>1.5429557599999999</v>
      </c>
      <c r="F49" s="19">
        <v>1.5883795999999999</v>
      </c>
      <c r="G49" s="19"/>
      <c r="H49" s="19"/>
      <c r="I49" s="19"/>
      <c r="J49" s="19"/>
      <c r="K49" s="19"/>
      <c r="L49" s="19"/>
      <c r="M49" s="19"/>
    </row>
    <row r="50" spans="1:13">
      <c r="A50" s="19" t="s">
        <v>19</v>
      </c>
      <c r="B50" s="19">
        <v>1.6453984387740099</v>
      </c>
      <c r="C50" s="19">
        <v>1.6940558713187199</v>
      </c>
      <c r="D50" s="19">
        <v>1.69035130103467</v>
      </c>
      <c r="E50" s="19">
        <v>1.6724429000000001</v>
      </c>
      <c r="F50" s="19">
        <v>1.6824996299999999</v>
      </c>
      <c r="G50" s="19"/>
      <c r="H50" s="19"/>
      <c r="I50" s="19"/>
      <c r="J50" s="19"/>
      <c r="K50" s="19"/>
      <c r="L50" s="19"/>
      <c r="M50" s="19"/>
    </row>
    <row r="51" spans="1:13">
      <c r="A51" s="19" t="s">
        <v>21</v>
      </c>
      <c r="B51" s="19">
        <v>1.40633580476486</v>
      </c>
      <c r="C51" s="19">
        <v>1.49257379524972</v>
      </c>
      <c r="D51" s="19">
        <v>1.41448771997406</v>
      </c>
      <c r="E51" s="19">
        <v>1.460030462</v>
      </c>
      <c r="F51" s="19">
        <v>1.4159330569999999</v>
      </c>
      <c r="G51" s="19"/>
      <c r="H51" s="19"/>
      <c r="I51" s="19"/>
      <c r="J51" s="19"/>
      <c r="K51" s="19"/>
      <c r="L51" s="19"/>
      <c r="M51" s="19"/>
    </row>
    <row r="52" spans="1:13">
      <c r="A52" s="19" t="s">
        <v>66</v>
      </c>
      <c r="B52" s="19">
        <f>AVERAGE(B47:F47)</f>
        <v>1.137120711754396</v>
      </c>
      <c r="C52" s="19">
        <f>STDEV(B47:F47)</f>
        <v>4.6130383184054505E-2</v>
      </c>
      <c r="D52" s="30" t="s">
        <v>15</v>
      </c>
      <c r="G52" s="19"/>
      <c r="H52" s="19"/>
      <c r="I52" s="19"/>
      <c r="J52" s="19"/>
      <c r="K52" s="19"/>
      <c r="L52" s="19"/>
      <c r="M52" s="19"/>
    </row>
    <row r="53" spans="1:13">
      <c r="A53" s="19" t="s">
        <v>67</v>
      </c>
      <c r="B53" s="19">
        <f>AVERAGE(B48:F48)</f>
        <v>1.2978142811680682</v>
      </c>
      <c r="C53" s="19">
        <f>STDEV(B48:F48)</f>
        <v>4.7925049315333285E-2</v>
      </c>
      <c r="D53" s="30" t="s">
        <v>18</v>
      </c>
      <c r="G53" s="19"/>
      <c r="H53" s="19"/>
      <c r="I53" s="19"/>
      <c r="J53" s="19"/>
      <c r="K53" s="19"/>
      <c r="L53" s="19"/>
      <c r="M53" s="19"/>
    </row>
    <row r="54" spans="1:13">
      <c r="A54" s="19" t="s">
        <v>68</v>
      </c>
      <c r="B54" s="19">
        <f>AVERAGE(B49:F49)</f>
        <v>1.565764595205388</v>
      </c>
      <c r="C54" s="19">
        <f>STDEV(B49:F49)</f>
        <v>3.1207798787919291E-2</v>
      </c>
      <c r="D54" s="30" t="s">
        <v>16</v>
      </c>
      <c r="G54" s="19"/>
      <c r="H54" s="19"/>
      <c r="I54" s="19"/>
      <c r="J54" s="19"/>
      <c r="K54" s="19"/>
      <c r="L54" s="19"/>
      <c r="M54" s="19"/>
    </row>
    <row r="55" spans="1:13">
      <c r="A55" s="19" t="s">
        <v>69</v>
      </c>
      <c r="B55" s="19">
        <f>AVERAGE(B50:F50)</f>
        <v>1.6769496282254799</v>
      </c>
      <c r="C55" s="19">
        <f>STDEV(B50:F50)</f>
        <v>1.9486014610789897E-2</v>
      </c>
      <c r="D55" s="30" t="s">
        <v>13</v>
      </c>
      <c r="G55" s="19"/>
      <c r="H55" s="19"/>
      <c r="I55" s="19"/>
      <c r="J55" s="19"/>
      <c r="K55" s="19"/>
      <c r="L55" s="19"/>
      <c r="M55" s="19"/>
    </row>
    <row r="56" spans="1:13">
      <c r="A56" s="19" t="s">
        <v>70</v>
      </c>
      <c r="B56" s="19">
        <f>AVERAGE(B51:F51)</f>
        <v>1.437872167797728</v>
      </c>
      <c r="C56" s="19">
        <f>STDEV(B51:F51)</f>
        <v>3.7101068797962718E-2</v>
      </c>
      <c r="D56" s="30" t="s">
        <v>14</v>
      </c>
      <c r="G56" s="19"/>
      <c r="H56" s="19"/>
      <c r="I56" s="19"/>
      <c r="J56" s="19"/>
      <c r="K56" s="19"/>
      <c r="L56" s="19"/>
      <c r="M56" s="19"/>
    </row>
    <row r="57" spans="1:13">
      <c r="A57" s="19" t="s">
        <v>77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</row>
    <row r="58" spans="1:13">
      <c r="A58" s="19" t="s">
        <v>11</v>
      </c>
      <c r="B58" s="19">
        <f t="shared" ref="B58:D58" si="0">B25*300*0.5*0.84</f>
        <v>86.855220417633447</v>
      </c>
      <c r="C58" s="19">
        <f t="shared" si="0"/>
        <v>89.44304932735426</v>
      </c>
      <c r="D58" s="19">
        <f t="shared" si="0"/>
        <v>90.846575342465798</v>
      </c>
      <c r="E58" s="19">
        <f>E25*300*0.5*0.84</f>
        <v>88.509580419481196</v>
      </c>
      <c r="F58" s="19">
        <f>F25*300*0.5*0.84</f>
        <v>89.591748570941391</v>
      </c>
      <c r="G58" s="19"/>
      <c r="H58" s="19"/>
      <c r="I58" s="19"/>
      <c r="J58" s="19"/>
      <c r="K58" s="19"/>
      <c r="L58" s="19"/>
      <c r="M58" s="19"/>
    </row>
    <row r="59" spans="1:13">
      <c r="A59" s="19" t="s">
        <v>12</v>
      </c>
      <c r="B59" s="19">
        <f t="shared" ref="B59:E59" si="1">B26*300*0.5*0.84</f>
        <v>84.25493449781662</v>
      </c>
      <c r="C59" s="19">
        <f t="shared" si="1"/>
        <v>81.479100642398294</v>
      </c>
      <c r="D59" s="19">
        <f t="shared" si="1"/>
        <v>84.789037656903744</v>
      </c>
      <c r="E59" s="19">
        <f t="shared" si="1"/>
        <v>82.390586198129995</v>
      </c>
      <c r="F59" s="19">
        <f t="shared" ref="F59" si="2">F26*300*0.5*0.84</f>
        <v>84.737727257399996</v>
      </c>
      <c r="G59" s="19"/>
      <c r="H59" s="19"/>
      <c r="I59" s="19"/>
      <c r="J59" s="19"/>
      <c r="K59" s="19"/>
      <c r="L59" s="19"/>
      <c r="M59" s="19"/>
    </row>
    <row r="60" spans="1:13">
      <c r="A60" s="19" t="s">
        <v>17</v>
      </c>
      <c r="B60" s="19">
        <f t="shared" ref="B60:E60" si="3">B27*300*0.5*0.84</f>
        <v>74.115304740406316</v>
      </c>
      <c r="C60" s="19">
        <f t="shared" si="3"/>
        <v>76.139999999999958</v>
      </c>
      <c r="D60" s="19">
        <f t="shared" si="3"/>
        <v>72.611162790697691</v>
      </c>
      <c r="E60" s="19">
        <f t="shared" si="3"/>
        <v>72.6279443568</v>
      </c>
      <c r="F60" s="19">
        <f t="shared" ref="F60" si="4">F27*300*0.5*0.84</f>
        <v>75.957030699479986</v>
      </c>
      <c r="G60" s="19"/>
      <c r="H60" s="19"/>
      <c r="I60" s="19"/>
      <c r="J60" s="19"/>
      <c r="K60" s="19"/>
      <c r="L60" s="19"/>
      <c r="M60" s="19"/>
    </row>
    <row r="61" spans="1:13">
      <c r="A61" s="19" t="s">
        <v>19</v>
      </c>
      <c r="B61" s="19">
        <f t="shared" ref="B61:E61" si="5">B28*300*0.5*0.84</f>
        <v>74.399999999999949</v>
      </c>
      <c r="C61" s="19">
        <f t="shared" si="5"/>
        <v>69.453658536585365</v>
      </c>
      <c r="D61" s="19">
        <f t="shared" si="5"/>
        <v>68.810526315789417</v>
      </c>
      <c r="E61" s="19">
        <f t="shared" si="5"/>
        <v>71.913395698036183</v>
      </c>
      <c r="F61" s="19">
        <f t="shared" ref="F61" si="6">F28*300*0.5*0.84</f>
        <v>69.891887796784189</v>
      </c>
      <c r="G61" s="19"/>
      <c r="H61" s="19"/>
      <c r="I61" s="19"/>
      <c r="J61" s="19"/>
      <c r="K61" s="19"/>
      <c r="L61" s="19"/>
      <c r="M61" s="19"/>
    </row>
    <row r="62" spans="1:13">
      <c r="A62" s="19" t="s">
        <v>21</v>
      </c>
      <c r="B62" s="19">
        <f t="shared" ref="B62:E62" si="7">B29*300*0.5*0.84</f>
        <v>76.964999999999961</v>
      </c>
      <c r="C62" s="19">
        <f t="shared" si="7"/>
        <v>80.067272727272666</v>
      </c>
      <c r="D62" s="19">
        <f t="shared" si="7"/>
        <v>75.551538461538513</v>
      </c>
      <c r="E62" s="19">
        <f t="shared" si="7"/>
        <v>75.976427792159996</v>
      </c>
      <c r="F62" s="19">
        <f t="shared" ref="F62" si="8">F29*300*0.5*0.84</f>
        <v>78.976223221140003</v>
      </c>
      <c r="G62" s="19"/>
      <c r="H62" s="19"/>
      <c r="I62" s="19"/>
      <c r="J62" s="19"/>
      <c r="K62" s="19"/>
      <c r="L62" s="19"/>
      <c r="M62" s="19"/>
    </row>
    <row r="63" spans="1:13" ht="15">
      <c r="A63" s="19" t="s">
        <v>66</v>
      </c>
      <c r="B63" s="19">
        <f>AVERAGE(B58:F58)</f>
        <v>89.049234815575218</v>
      </c>
      <c r="C63" s="19">
        <f>STDEV(B58:F58)</f>
        <v>1.4819556386454329</v>
      </c>
      <c r="D63" s="61" t="s">
        <v>13</v>
      </c>
      <c r="E63" s="61"/>
      <c r="F63" s="62"/>
      <c r="H63" s="19"/>
      <c r="I63" s="19"/>
      <c r="J63" s="19"/>
      <c r="K63" s="19"/>
      <c r="L63" s="19"/>
      <c r="M63" s="19"/>
    </row>
    <row r="64" spans="1:13" ht="15">
      <c r="A64" s="19" t="s">
        <v>67</v>
      </c>
      <c r="B64" s="19">
        <f t="shared" ref="B64:B67" si="9">AVERAGE(B59:F59)</f>
        <v>83.530277250529736</v>
      </c>
      <c r="C64" s="19">
        <f t="shared" ref="C64:C67" si="10">STDEV(B59:F59)</f>
        <v>1.506134338169814</v>
      </c>
      <c r="D64" s="61" t="s">
        <v>16</v>
      </c>
      <c r="E64" s="61"/>
      <c r="F64" s="62"/>
      <c r="H64" s="19"/>
      <c r="I64" s="19"/>
      <c r="J64" s="19"/>
      <c r="K64" s="19"/>
      <c r="L64" s="19"/>
      <c r="M64" s="19"/>
    </row>
    <row r="65" spans="1:13" ht="15">
      <c r="A65" s="19" t="s">
        <v>68</v>
      </c>
      <c r="B65" s="19">
        <f t="shared" si="9"/>
        <v>74.290288517476796</v>
      </c>
      <c r="C65" s="19">
        <f t="shared" si="10"/>
        <v>1.7184973601196147</v>
      </c>
      <c r="D65" s="61" t="s">
        <v>18</v>
      </c>
      <c r="E65" s="61"/>
      <c r="F65" s="62"/>
      <c r="H65" s="19"/>
      <c r="I65" s="19"/>
      <c r="J65" s="19"/>
      <c r="K65" s="19"/>
      <c r="L65" s="19"/>
      <c r="M65" s="19"/>
    </row>
    <row r="66" spans="1:13" ht="15">
      <c r="A66" s="19" t="s">
        <v>69</v>
      </c>
      <c r="B66" s="19">
        <f t="shared" si="9"/>
        <v>70.893893669439024</v>
      </c>
      <c r="C66" s="19">
        <f t="shared" si="10"/>
        <v>2.2776566095719333</v>
      </c>
      <c r="D66" s="61" t="s">
        <v>15</v>
      </c>
      <c r="E66" s="61"/>
      <c r="F66" s="62"/>
      <c r="H66" s="19"/>
      <c r="I66" s="19"/>
      <c r="J66" s="19"/>
      <c r="K66" s="19"/>
      <c r="L66" s="19"/>
      <c r="M66" s="19"/>
    </row>
    <row r="67" spans="1:13" ht="15">
      <c r="A67" s="19" t="s">
        <v>70</v>
      </c>
      <c r="B67" s="19">
        <f t="shared" si="9"/>
        <v>77.507292440422219</v>
      </c>
      <c r="C67" s="19">
        <f t="shared" si="10"/>
        <v>1.9476818269266063</v>
      </c>
      <c r="D67" s="61" t="s">
        <v>14</v>
      </c>
      <c r="E67" s="61"/>
      <c r="F67" s="62"/>
      <c r="H67" s="19"/>
      <c r="I67" s="19"/>
      <c r="J67" s="19"/>
      <c r="K67" s="19"/>
      <c r="L67" s="19"/>
      <c r="M67" s="19"/>
    </row>
    <row r="68" spans="1:13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</row>
  </sheetData>
  <sortState xmlns:xlrd2="http://schemas.microsoft.com/office/spreadsheetml/2017/richdata2" ref="E63:G67">
    <sortCondition ref="E63"/>
  </sortState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8"/>
  <sheetViews>
    <sheetView topLeftCell="A28" workbookViewId="0">
      <selection activeCell="P22" sqref="P22"/>
    </sheetView>
  </sheetViews>
  <sheetFormatPr defaultRowHeight="13.8"/>
  <cols>
    <col min="1" max="16384" width="8.88671875" style="4"/>
  </cols>
  <sheetData>
    <row r="1" spans="1:1" ht="20.399999999999999">
      <c r="A1" s="16" t="s">
        <v>168</v>
      </c>
    </row>
    <row r="18" spans="1:1" ht="20.399999999999999">
      <c r="A18" s="16" t="s">
        <v>169</v>
      </c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'Table S1'!_Hlk8200206</vt:lpstr>
      <vt:lpstr>'Table S1'!OLE_LINK20</vt:lpstr>
      <vt:lpstr>'Table S2'!OLE_LINK78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2020-02-05T19:16:59Z</dcterms:modified>
</cp:coreProperties>
</file>